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T:\Capital Programme\Project Services\Commercial\Roads\19. PMGs and Cost Management Templates\1. Latest CMM_PMGs_RCF\"/>
    </mc:Choice>
  </mc:AlternateContent>
  <xr:revisionPtr revIDLastSave="0" documentId="8_{D1CAE725-1DF8-4A50-B162-04126E193C8C}" xr6:coauthVersionLast="47" xr6:coauthVersionMax="47" xr10:uidLastSave="{00000000-0000-0000-0000-000000000000}"/>
  <bookViews>
    <workbookView xWindow="-120" yWindow="-120" windowWidth="29040" windowHeight="15840" tabRatio="889" firstSheet="1" activeTab="1" xr2:uid="{00000000-000D-0000-FFFF-FFFF00000000}"/>
  </bookViews>
  <sheets>
    <sheet name="FULL LIST" sheetId="1" state="hidden" r:id="rId1"/>
    <sheet name="Minor TC Blank" sheetId="30" r:id="rId2"/>
    <sheet name="Active Travel Cost Breakdown" sheetId="31" r:id="rId3"/>
  </sheets>
  <definedNames>
    <definedName name="_xlnm.Print_Area" localSheetId="1">'Minor TC Blank'!$A$1:$L$101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30" l="1"/>
  <c r="G66" i="31"/>
  <c r="G65" i="31"/>
  <c r="G64" i="31"/>
  <c r="G61" i="31"/>
  <c r="F58" i="31" l="1"/>
  <c r="F53" i="31"/>
  <c r="F48" i="31"/>
  <c r="F43" i="31"/>
  <c r="F38" i="31"/>
  <c r="F28" i="31"/>
  <c r="F33" i="31"/>
  <c r="F22" i="31"/>
  <c r="G22" i="31" l="1"/>
  <c r="H41" i="30"/>
  <c r="F23" i="31"/>
  <c r="F24" i="31" s="1"/>
  <c r="G23" i="31" l="1"/>
  <c r="G24" i="31" s="1"/>
  <c r="G32" i="31" s="1"/>
  <c r="L41" i="30"/>
  <c r="G27" i="31" l="1"/>
  <c r="G47" i="31"/>
  <c r="G48" i="31" s="1"/>
  <c r="G49" i="31" s="1"/>
  <c r="G42" i="31"/>
  <c r="G37" i="31"/>
  <c r="G38" i="31" s="1"/>
  <c r="G39" i="31" s="1"/>
  <c r="G57" i="31"/>
  <c r="G58" i="31" s="1"/>
  <c r="G59" i="31" s="1"/>
  <c r="G33" i="31"/>
  <c r="G34" i="31" s="1"/>
  <c r="G52" i="31"/>
  <c r="G53" i="31" s="1"/>
  <c r="G54" i="31" s="1"/>
  <c r="G41" i="30"/>
  <c r="K71" i="30"/>
  <c r="K56" i="30"/>
  <c r="B56" i="30"/>
  <c r="D41" i="30"/>
  <c r="C41" i="30"/>
  <c r="G30" i="30"/>
  <c r="C30" i="1"/>
  <c r="C1" i="1" s="1"/>
  <c r="G43" i="31" l="1"/>
  <c r="G44" i="31" s="1"/>
  <c r="G28" i="31"/>
  <c r="G29" i="31" s="1"/>
  <c r="E41" i="30"/>
  <c r="I41" i="30"/>
  <c r="J41" i="30"/>
  <c r="K41" i="30"/>
  <c r="F41" i="30"/>
  <c r="I42" i="30" l="1"/>
  <c r="I43" i="30" s="1"/>
  <c r="C45" i="30" l="1"/>
  <c r="F45" i="30" s="1"/>
</calcChain>
</file>

<file path=xl/sharedStrings.xml><?xml version="1.0" encoding="utf-8"?>
<sst xmlns="http://schemas.openxmlformats.org/spreadsheetml/2006/main" count="190" uniqueCount="177">
  <si>
    <t>RISK</t>
  </si>
  <si>
    <t>% OF BASE COST</t>
  </si>
  <si>
    <t>RISK ID</t>
  </si>
  <si>
    <t>R1</t>
  </si>
  <si>
    <t>Price Variation</t>
  </si>
  <si>
    <t>R2</t>
  </si>
  <si>
    <t>Total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</si>
  <si>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</si>
  <si>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</si>
  <si>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</si>
  <si>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</si>
  <si>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</si>
  <si>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</si>
  <si>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</si>
  <si>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</si>
  <si>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</si>
  <si>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</si>
  <si>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</si>
  <si>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</si>
  <si>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</si>
  <si>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</si>
  <si>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</si>
  <si>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</si>
  <si>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</si>
  <si>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</si>
  <si>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</si>
  <si>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</si>
  <si>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Variations on Accommodation Works</t>
  </si>
  <si>
    <t>Delays due to archaeology</t>
  </si>
  <si>
    <t>Failure to get full possession of site</t>
  </si>
  <si>
    <t>PSR 1</t>
  </si>
  <si>
    <t>Errors in Employers Requirements</t>
  </si>
  <si>
    <t>Delay Caused by Authorities (e.g Fisheries Boards)</t>
  </si>
  <si>
    <t>Delays due to Irish Rail</t>
  </si>
  <si>
    <t>Changes in Legislation (e.g Health &amp; Safety)</t>
  </si>
  <si>
    <t>Delays in processing/approving permit applications by Planning Authorities</t>
  </si>
  <si>
    <t>Revisions to / Incomplete (e.g signs) Employer Requirements</t>
  </si>
  <si>
    <t>Third party legal challenges during contract</t>
  </si>
  <si>
    <t>Changes to technical standards and regulations</t>
  </si>
  <si>
    <t>Delays due to interface with utilities / service providers (e.g ESB)</t>
  </si>
  <si>
    <t>Interface with other contracts LA / PPP</t>
  </si>
  <si>
    <t>Additional Drainage Requirements outside land made available (outfalls)</t>
  </si>
  <si>
    <t>General Contractor Entitlements under various other clauses</t>
  </si>
  <si>
    <t>Delays due to consultants / Local Authority</t>
  </si>
  <si>
    <t>Employers general liabilities &amp; excepted risks</t>
  </si>
  <si>
    <t>Abnormal weather conditions</t>
  </si>
  <si>
    <t>Contractors design - effect on accommodations and side roads</t>
  </si>
  <si>
    <t>Variations due to Planning permissions given</t>
  </si>
  <si>
    <t>Special ground conditions (contaminated land)</t>
  </si>
  <si>
    <t>R23</t>
  </si>
  <si>
    <t xml:space="preserve">Tender period ground investigations (Employer contract performance) </t>
  </si>
  <si>
    <t>Other Identified Risk (Specify)</t>
  </si>
  <si>
    <t>SCHEME NAME</t>
  </si>
  <si>
    <t>Road Authority</t>
  </si>
  <si>
    <t>Base Cost Expenditure Heading</t>
  </si>
  <si>
    <t xml:space="preserve">Main Contract Supervision </t>
  </si>
  <si>
    <t xml:space="preserve">Archaeology </t>
  </si>
  <si>
    <t>Advance Works &amp; Other Contracts</t>
  </si>
  <si>
    <t xml:space="preserve">Land &amp; Property </t>
  </si>
  <si>
    <t>Planning &amp; Design (incl GI &amp; Topo)</t>
  </si>
  <si>
    <t>SCHEME BUDGET</t>
  </si>
  <si>
    <t>Scheme Description</t>
  </si>
  <si>
    <t>Contingency</t>
  </si>
  <si>
    <t>Main Contract Construction</t>
  </si>
  <si>
    <t>Base Cost (incl VAT)</t>
  </si>
  <si>
    <t>ROUTE No.</t>
  </si>
  <si>
    <t>Date</t>
  </si>
  <si>
    <t>(and potential impact)</t>
  </si>
  <si>
    <t>Budget        €</t>
  </si>
  <si>
    <t>Yearly Profiles   (Euro)</t>
  </si>
  <si>
    <t>PRS No</t>
  </si>
  <si>
    <t>TOTAL</t>
  </si>
  <si>
    <t>Tick Appropriate Box</t>
  </si>
  <si>
    <t>Construction</t>
  </si>
  <si>
    <t>Outturn Costs</t>
  </si>
  <si>
    <t>Stage /Activity</t>
  </si>
  <si>
    <t>Completion [mm/yyyy]</t>
  </si>
  <si>
    <t>Design</t>
  </si>
  <si>
    <t>CPO</t>
  </si>
  <si>
    <t>Tender</t>
  </si>
  <si>
    <t>Start [mm/yyyy]</t>
  </si>
  <si>
    <t xml:space="preserve">             Scheme Status</t>
  </si>
  <si>
    <t xml:space="preserve">             Programme</t>
  </si>
  <si>
    <t>Land Acquisition</t>
  </si>
  <si>
    <t>Planning Status</t>
  </si>
  <si>
    <t>Scheme Programme, Status and Appraisal (when available)</t>
  </si>
  <si>
    <t xml:space="preserve">             Approvals Granted</t>
  </si>
  <si>
    <t>Undertake Detailed Design/Appraisal</t>
  </si>
  <si>
    <t>Proceed to CPO/Purchase Land</t>
  </si>
  <si>
    <t>Award Construction Tender</t>
  </si>
  <si>
    <t>Risk #</t>
  </si>
  <si>
    <t>Risk Description</t>
  </si>
  <si>
    <t>Overall Impact</t>
  </si>
  <si>
    <t xml:space="preserve">             Appraisal</t>
  </si>
  <si>
    <t>Status</t>
  </si>
  <si>
    <t>BCR</t>
  </si>
  <si>
    <t xml:space="preserve">Top Risks Considered under Main Contract Construction </t>
  </si>
  <si>
    <t>EIS / NIS</t>
  </si>
  <si>
    <t>Programme Risk</t>
  </si>
  <si>
    <t>Region?</t>
  </si>
  <si>
    <t>Contingency %</t>
  </si>
  <si>
    <t>Budget at Appraisal (TC1)</t>
  </si>
  <si>
    <t>Budget prior to Tender Issue (TC2)</t>
  </si>
  <si>
    <t>Budget at Tender Award (TC3)</t>
  </si>
  <si>
    <r>
      <t>Estimate Only                                (</t>
    </r>
    <r>
      <rPr>
        <sz val="10"/>
        <color rgb="FF0000FF"/>
        <rFont val="Arial"/>
        <family val="2"/>
      </rPr>
      <t>sheet not signed</t>
    </r>
    <r>
      <rPr>
        <sz val="10"/>
        <rFont val="Arial"/>
        <family val="2"/>
      </rPr>
      <t>)</t>
    </r>
  </si>
  <si>
    <t>Series 100</t>
  </si>
  <si>
    <t xml:space="preserve">Preliminaries </t>
  </si>
  <si>
    <t>Series 200</t>
  </si>
  <si>
    <t xml:space="preserve">Site Clearance </t>
  </si>
  <si>
    <t>Series 300</t>
  </si>
  <si>
    <t xml:space="preserve">Fencing and Environmental Noise Barriers </t>
  </si>
  <si>
    <t>Series 400</t>
  </si>
  <si>
    <t>Road Restraint Systems (Vehicles and Pedestrian)</t>
  </si>
  <si>
    <t>Series 500</t>
  </si>
  <si>
    <t xml:space="preserve">Drainage and Service Ducts </t>
  </si>
  <si>
    <t>Series 600</t>
  </si>
  <si>
    <t xml:space="preserve">Earthworks </t>
  </si>
  <si>
    <t>Series 700</t>
  </si>
  <si>
    <t xml:space="preserve">Pavements </t>
  </si>
  <si>
    <t>Series 1100</t>
  </si>
  <si>
    <t xml:space="preserve">Kerbs, Footways and Paved Areas </t>
  </si>
  <si>
    <t>Series 1200</t>
  </si>
  <si>
    <t xml:space="preserve">Traffic Signs and Road Markings </t>
  </si>
  <si>
    <t>Series 1300</t>
  </si>
  <si>
    <t xml:space="preserve">Road Lighting Columns and Brackets </t>
  </si>
  <si>
    <t>Series 1400</t>
  </si>
  <si>
    <t>Electrical Work for Road Lighting and Traffic Signs</t>
  </si>
  <si>
    <t xml:space="preserve">Series 1500 </t>
  </si>
  <si>
    <t xml:space="preserve">Motorway Communications </t>
  </si>
  <si>
    <t>Series 1600 - 2300</t>
  </si>
  <si>
    <t xml:space="preserve">Structures </t>
  </si>
  <si>
    <t>Series 2500</t>
  </si>
  <si>
    <t xml:space="preserve">Special Structures </t>
  </si>
  <si>
    <t>Series 2700</t>
  </si>
  <si>
    <t xml:space="preserve">Watermains Utilities and Accommodation Works </t>
  </si>
  <si>
    <t>-</t>
  </si>
  <si>
    <t xml:space="preserve">Landscaping </t>
  </si>
  <si>
    <t xml:space="preserve">Other Costs </t>
  </si>
  <si>
    <t>Total Base Cost for Main Construction Contract (Excluding VAT)</t>
  </si>
  <si>
    <t>Add VAT at</t>
  </si>
  <si>
    <t>Land and Property</t>
  </si>
  <si>
    <t>Planning and Design</t>
  </si>
  <si>
    <t>Archaeology</t>
  </si>
  <si>
    <t>Advance Works and Other Contracts</t>
  </si>
  <si>
    <t>Level 3 Estimate</t>
  </si>
  <si>
    <t>Series</t>
  </si>
  <si>
    <t>Description</t>
  </si>
  <si>
    <t>Base Cost Total</t>
  </si>
  <si>
    <t>Base Cost plus contingency Total</t>
  </si>
  <si>
    <t>Programme Risk (5%)</t>
  </si>
  <si>
    <t>Provision based on percentage of Main Construction Contract Base Cost</t>
  </si>
  <si>
    <t>TOTAL LEVEL 3 ESTIMATE OF ACTIVE TRAVEL COSTS INCLUSIVE OF VAT</t>
  </si>
  <si>
    <t>LEVEL 3 ESTIMATE OF CYCLE COSTS INCLUSIVE OF VAT</t>
  </si>
  <si>
    <t>TII Level 3 Active Travel Costs</t>
  </si>
  <si>
    <t>Pro Rata Percentage of Main Construction Costs Contingency</t>
  </si>
  <si>
    <t>Total MCC Base Cost plus VAT</t>
  </si>
  <si>
    <t>stat undertakers</t>
  </si>
  <si>
    <t>Active Travel (Walking and Cycle) Costs</t>
  </si>
  <si>
    <t>of the Scheme Budget (Contingency &amp; Programme Risk included)</t>
  </si>
  <si>
    <t>Main Contract Supervision (Active Travel)</t>
  </si>
  <si>
    <t>Pro Rata contingency for Main Contract Supervision (Active Travel) Costs</t>
  </si>
  <si>
    <t>Total MCC Cost plus Contingency</t>
  </si>
  <si>
    <t>Pro Rata contingency for Archaeology (Active Travel) Costs</t>
  </si>
  <si>
    <t>Active Travel (walking and cycle) Totals (€)</t>
  </si>
  <si>
    <t>Pro Rata contingency for Advance Works (Active Travel) Costs</t>
  </si>
  <si>
    <t>Total Active Travel Main Contract Supervision Costs plus Contingency</t>
  </si>
  <si>
    <t>Total Active Travel Archaeology Costs plus Contingency</t>
  </si>
  <si>
    <t>Total Active Travel Advance Works Costs plus Contingency</t>
  </si>
  <si>
    <t>Provision based on percentage of Active Travel MCC total Cost</t>
  </si>
  <si>
    <t>LA to input approx percentage of overall land and property costs</t>
  </si>
  <si>
    <t>Pro Rata contingency for Planning and Design (Active Travel) Costs</t>
  </si>
  <si>
    <t>Pro Rata contingency for Land and Property (Active Travel) Costs</t>
  </si>
  <si>
    <t>Total Active Travel Land and Property Costs plus Contingency</t>
  </si>
  <si>
    <t>Total Active Travel Planning and Design Costs plus Contingency</t>
  </si>
  <si>
    <t>Public Transport Connectivity/Asset Renewal</t>
  </si>
  <si>
    <t>Total Actice Travel Public Transport Connectivity/Asset Renewal Costs plus Contingency</t>
  </si>
  <si>
    <t>Pre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</si>
</sst>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;;;"/>
    <numFmt numFmtId="165" formatCode="&quot;€&quot;#,##0"/>
    <numFmt numFmtId="166" formatCode="dd/mm/yyyy;@"/>
    <numFmt numFmtId="167" formatCode="0.0%"/>
  </numFmts>
  <fonts count="2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i/>
      <sz val="11"/>
      <color theme="1" tint="0.499984740745262"/>
      <name val="Arial"/>
      <family val="2"/>
    </font>
    <font>
      <b/>
      <sz val="10"/>
      <color theme="9" tint="-0.499984740745262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4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0" fontId="12" fillId="0" borderId="0"/>
  </cellStyleXfs>
  <cellXfs count="3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left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left" vertical="center"/>
      <protection hidden="1"/>
    </xf>
    <xf numFmtId="0" fontId="1" fillId="0" borderId="1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2" fontId="6" fillId="0" borderId="7" xfId="0" applyNumberFormat="1" applyFont="1" applyFill="1" applyBorder="1" applyAlignment="1" applyProtection="1">
      <alignment horizontal="left" vertical="center" wrapText="1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7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9" fillId="0" borderId="0" xfId="0" applyFont="1" applyFill="1" applyBorder="1" applyAlignment="1" applyProtection="1">
      <alignment horizontal="center" vertical="top"/>
      <protection hidden="1"/>
    </xf>
    <xf numFmtId="0" fontId="1" fillId="0" borderId="0" xfId="0" applyFont="1" applyFill="1" applyAlignment="1" applyProtection="1">
      <alignment horizontal="center"/>
      <protection hidden="1"/>
    </xf>
    <xf numFmtId="3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2" fillId="0" borderId="10" xfId="0" applyFont="1" applyFill="1" applyBorder="1" applyAlignment="1" applyProtection="1">
      <alignment horizontal="center"/>
      <protection locked="0" hidden="1"/>
    </xf>
    <xf numFmtId="0" fontId="11" fillId="0" borderId="7" xfId="0" applyFont="1" applyFill="1" applyBorder="1" applyAlignment="1" applyProtection="1">
      <alignment horizontal="left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" fillId="0" borderId="22" xfId="0" applyFont="1" applyFill="1" applyBorder="1" applyAlignment="1" applyProtection="1">
      <alignment horizontal="center"/>
      <protection hidden="1"/>
    </xf>
    <xf numFmtId="0" fontId="0" fillId="0" borderId="6" xfId="0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0" fillId="0" borderId="22" xfId="0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6" borderId="34" xfId="0" applyFont="1" applyFill="1" applyBorder="1" applyAlignment="1" applyProtection="1">
      <alignment horizontal="center" vertical="center" wrapText="1"/>
      <protection locked="0" hidden="1"/>
    </xf>
    <xf numFmtId="0" fontId="0" fillId="6" borderId="38" xfId="0" applyFill="1" applyBorder="1" applyAlignment="1">
      <alignment vertical="center"/>
    </xf>
    <xf numFmtId="0" fontId="2" fillId="0" borderId="20" xfId="0" applyFont="1" applyFill="1" applyBorder="1" applyAlignment="1" applyProtection="1">
      <alignment horizontal="center" vertical="center"/>
      <protection hidden="1"/>
    </xf>
    <xf numFmtId="0" fontId="2" fillId="0" borderId="47" xfId="0" applyFont="1" applyFill="1" applyBorder="1" applyAlignment="1" applyProtection="1">
      <alignment horizontal="center" vertical="center"/>
      <protection hidden="1"/>
    </xf>
    <xf numFmtId="0" fontId="2" fillId="0" borderId="47" xfId="0" applyFont="1" applyFill="1" applyBorder="1" applyAlignment="1" applyProtection="1">
      <alignment horizontal="left" vertical="center"/>
      <protection hidden="1"/>
    </xf>
    <xf numFmtId="0" fontId="2" fillId="0" borderId="48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3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43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 wrapText="1"/>
    </xf>
    <xf numFmtId="0" fontId="17" fillId="0" borderId="50" xfId="0" applyFont="1" applyBorder="1"/>
    <xf numFmtId="0" fontId="2" fillId="0" borderId="52" xfId="0" applyFont="1" applyFill="1" applyBorder="1" applyAlignment="1" applyProtection="1">
      <alignment horizontal="center" vertical="center"/>
      <protection hidden="1"/>
    </xf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3" fontId="17" fillId="0" borderId="51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 wrapText="1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3" fontId="17" fillId="0" borderId="0" xfId="0" applyNumberFormat="1" applyFont="1" applyBorder="1" applyAlignment="1">
      <alignment horizontal="center"/>
    </xf>
    <xf numFmtId="0" fontId="19" fillId="0" borderId="0" xfId="0" applyFont="1" applyBorder="1"/>
    <xf numFmtId="3" fontId="19" fillId="0" borderId="0" xfId="0" applyNumberFormat="1" applyFont="1" applyBorder="1" applyAlignment="1">
      <alignment horizontal="center" wrapText="1"/>
    </xf>
    <xf numFmtId="166" fontId="0" fillId="0" borderId="0" xfId="0" applyNumberFormat="1" applyBorder="1" applyAlignment="1">
      <alignment vertical="center" wrapText="1"/>
    </xf>
    <xf numFmtId="17" fontId="12" fillId="6" borderId="42" xfId="0" applyNumberFormat="1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2" fillId="0" borderId="45" xfId="0" applyFont="1" applyFill="1" applyBorder="1" applyAlignment="1" applyProtection="1">
      <alignment horizontal="left" vertical="center"/>
      <protection hidden="1"/>
    </xf>
    <xf numFmtId="0" fontId="2" fillId="0" borderId="55" xfId="0" applyFont="1" applyFill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left" vertical="center"/>
      <protection hidden="1"/>
    </xf>
    <xf numFmtId="0" fontId="2" fillId="0" borderId="50" xfId="0" applyFont="1" applyFill="1" applyBorder="1" applyAlignment="1" applyProtection="1">
      <alignment horizontal="center" vertical="center"/>
      <protection hidden="1"/>
    </xf>
    <xf numFmtId="0" fontId="2" fillId="0" borderId="56" xfId="0" applyFont="1" applyFill="1" applyBorder="1" applyAlignment="1" applyProtection="1">
      <alignment horizontal="center" vertical="center"/>
      <protection hidden="1"/>
    </xf>
    <xf numFmtId="0" fontId="4" fillId="0" borderId="5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166" fontId="0" fillId="6" borderId="0" xfId="0" applyNumberFormat="1" applyFill="1" applyBorder="1" applyAlignment="1">
      <alignment vertical="center" wrapText="1"/>
    </xf>
    <xf numFmtId="166" fontId="12" fillId="6" borderId="0" xfId="0" applyNumberFormat="1" applyFont="1" applyFill="1" applyBorder="1" applyAlignment="1">
      <alignment vertical="center" wrapText="1"/>
    </xf>
    <xf numFmtId="17" fontId="2" fillId="6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20" xfId="0" applyFont="1" applyFill="1" applyBorder="1" applyAlignment="1" applyProtection="1">
      <alignment horizontal="left" vertical="center"/>
      <protection hidden="1"/>
    </xf>
    <xf numFmtId="0" fontId="2" fillId="0" borderId="50" xfId="0" applyFont="1" applyFill="1" applyBorder="1" applyAlignment="1" applyProtection="1">
      <alignment horizontal="left" vertical="center"/>
      <protection hidden="1"/>
    </xf>
    <xf numFmtId="3" fontId="13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3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40" xfId="0" applyNumberFormat="1" applyFont="1" applyFill="1" applyBorder="1" applyAlignment="1" applyProtection="1">
      <alignment horizontal="center" vertical="center" wrapText="1"/>
      <protection locked="0"/>
    </xf>
    <xf numFmtId="9" fontId="1" fillId="6" borderId="40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39" xfId="0" applyNumberFormat="1" applyFont="1" applyFill="1" applyBorder="1" applyAlignment="1" applyProtection="1">
      <alignment horizontal="center" vertical="center"/>
      <protection hidden="1"/>
    </xf>
    <xf numFmtId="3" fontId="1" fillId="5" borderId="40" xfId="0" applyNumberFormat="1" applyFont="1" applyFill="1" applyBorder="1" applyAlignment="1" applyProtection="1">
      <alignment horizontal="center" vertical="center"/>
      <protection hidden="1"/>
    </xf>
    <xf numFmtId="3" fontId="1" fillId="5" borderId="44" xfId="0" applyNumberFormat="1" applyFont="1" applyFill="1" applyBorder="1" applyAlignment="1" applyProtection="1">
      <alignment horizontal="center" vertical="center"/>
      <protection hidden="1"/>
    </xf>
    <xf numFmtId="3" fontId="1" fillId="5" borderId="11" xfId="0" applyNumberFormat="1" applyFont="1" applyFill="1" applyBorder="1" applyAlignment="1" applyProtection="1">
      <alignment horizontal="center" vertical="center"/>
      <protection hidden="1"/>
    </xf>
    <xf numFmtId="9" fontId="13" fillId="6" borderId="6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2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60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63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6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 applyProtection="1">
      <alignment horizontal="center"/>
      <protection hidden="1"/>
    </xf>
    <xf numFmtId="2" fontId="2" fillId="0" borderId="26" xfId="0" applyNumberFormat="1" applyFont="1" applyFill="1" applyBorder="1" applyAlignment="1" applyProtection="1">
      <alignment horizontal="center"/>
      <protection hidden="1"/>
    </xf>
    <xf numFmtId="3" fontId="8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67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16" xfId="0" applyNumberFormat="1" applyFont="1" applyFill="1" applyBorder="1" applyAlignment="1" applyProtection="1">
      <alignment horizontal="center" vertical="center" wrapText="1"/>
      <protection locked="0"/>
    </xf>
    <xf numFmtId="9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60" xfId="0" applyNumberFormat="1" applyFont="1" applyFill="1" applyBorder="1" applyAlignment="1" applyProtection="1">
      <alignment horizontal="center" vertical="center" wrapText="1"/>
      <protection locked="0"/>
    </xf>
    <xf numFmtId="3" fontId="13" fillId="6" borderId="61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39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41" xfId="0" applyNumberFormat="1" applyFont="1" applyFill="1" applyBorder="1" applyAlignment="1" applyProtection="1">
      <alignment horizontal="center" vertical="center"/>
      <protection hidden="1"/>
    </xf>
    <xf numFmtId="0" fontId="20" fillId="6" borderId="34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3" fillId="0" borderId="0" xfId="0" applyFont="1" applyAlignment="1">
      <alignment vertical="center"/>
    </xf>
    <xf numFmtId="0" fontId="0" fillId="0" borderId="97" xfId="0" applyBorder="1" applyAlignment="1">
      <alignment vertical="center" wrapText="1"/>
    </xf>
    <xf numFmtId="0" fontId="4" fillId="0" borderId="97" xfId="0" applyFont="1" applyBorder="1" applyAlignment="1">
      <alignment vertical="center"/>
    </xf>
    <xf numFmtId="0" fontId="0" fillId="0" borderId="97" xfId="0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165" fontId="24" fillId="9" borderId="26" xfId="0" applyNumberFormat="1" applyFont="1" applyFill="1" applyBorder="1" applyAlignment="1">
      <alignment vertical="center"/>
    </xf>
    <xf numFmtId="0" fontId="24" fillId="9" borderId="26" xfId="0" applyFont="1" applyFill="1" applyBorder="1" applyAlignment="1">
      <alignment horizontal="left" vertical="center"/>
    </xf>
    <xf numFmtId="0" fontId="23" fillId="0" borderId="0" xfId="0" applyFont="1"/>
    <xf numFmtId="0" fontId="25" fillId="0" borderId="2" xfId="0" applyFont="1" applyBorder="1" applyAlignment="1" applyProtection="1">
      <alignment vertical="center"/>
      <protection hidden="1"/>
    </xf>
    <xf numFmtId="0" fontId="23" fillId="0" borderId="7" xfId="0" applyFont="1" applyBorder="1"/>
    <xf numFmtId="0" fontId="23" fillId="0" borderId="0" xfId="0" applyFont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74" xfId="0" applyFont="1" applyBorder="1" applyAlignment="1">
      <alignment vertical="center"/>
    </xf>
    <xf numFmtId="0" fontId="23" fillId="0" borderId="75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8" xfId="0" applyFont="1" applyBorder="1" applyAlignment="1">
      <alignment vertical="center"/>
    </xf>
    <xf numFmtId="165" fontId="23" fillId="8" borderId="78" xfId="0" applyNumberFormat="1" applyFont="1" applyFill="1" applyBorder="1" applyAlignment="1">
      <alignment horizontal="right" vertical="center"/>
    </xf>
    <xf numFmtId="165" fontId="23" fillId="7" borderId="31" xfId="1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7" xfId="0" applyFont="1" applyBorder="1" applyAlignment="1">
      <alignment horizontal="center"/>
    </xf>
    <xf numFmtId="0" fontId="23" fillId="0" borderId="82" xfId="0" applyFont="1" applyBorder="1" applyAlignment="1">
      <alignment vertical="center"/>
    </xf>
    <xf numFmtId="165" fontId="23" fillId="8" borderId="82" xfId="0" applyNumberFormat="1" applyFont="1" applyFill="1" applyBorder="1" applyAlignment="1">
      <alignment horizontal="right" vertical="center"/>
    </xf>
    <xf numFmtId="0" fontId="23" fillId="0" borderId="0" xfId="0" applyFont="1" applyAlignment="1" applyProtection="1">
      <alignment horizontal="center"/>
      <protection hidden="1"/>
    </xf>
    <xf numFmtId="165" fontId="23" fillId="8" borderId="92" xfId="0" applyNumberFormat="1" applyFont="1" applyFill="1" applyBorder="1" applyAlignment="1">
      <alignment horizontal="right" vertical="center"/>
    </xf>
    <xf numFmtId="0" fontId="23" fillId="0" borderId="79" xfId="0" applyFont="1" applyBorder="1" applyAlignment="1">
      <alignment vertical="center"/>
    </xf>
    <xf numFmtId="0" fontId="23" fillId="0" borderId="80" xfId="0" applyFont="1" applyBorder="1" applyAlignment="1">
      <alignment vertical="center"/>
    </xf>
    <xf numFmtId="0" fontId="23" fillId="0" borderId="88" xfId="0" applyFont="1" applyBorder="1" applyAlignment="1">
      <alignment vertical="center"/>
    </xf>
    <xf numFmtId="165" fontId="23" fillId="7" borderId="31" xfId="1" applyNumberFormat="1" applyFont="1" applyFill="1" applyBorder="1" applyAlignment="1" applyProtection="1">
      <alignment vertical="center"/>
    </xf>
    <xf numFmtId="0" fontId="23" fillId="0" borderId="86" xfId="0" applyFont="1" applyBorder="1" applyAlignment="1">
      <alignment vertical="center"/>
    </xf>
    <xf numFmtId="0" fontId="23" fillId="0" borderId="76" xfId="0" applyFont="1" applyBorder="1" applyAlignment="1">
      <alignment vertical="center"/>
    </xf>
    <xf numFmtId="167" fontId="23" fillId="0" borderId="30" xfId="0" applyNumberFormat="1" applyFont="1" applyFill="1" applyBorder="1" applyAlignment="1" applyProtection="1">
      <alignment vertical="center"/>
      <protection locked="0"/>
    </xf>
    <xf numFmtId="165" fontId="23" fillId="8" borderId="30" xfId="0" applyNumberFormat="1" applyFont="1" applyFill="1" applyBorder="1" applyAlignment="1" applyProtection="1">
      <alignment vertical="center"/>
      <protection locked="0"/>
    </xf>
    <xf numFmtId="0" fontId="23" fillId="0" borderId="94" xfId="0" applyFont="1" applyBorder="1" applyAlignment="1">
      <alignment vertical="center"/>
    </xf>
    <xf numFmtId="0" fontId="23" fillId="0" borderId="95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5" fontId="23" fillId="0" borderId="0" xfId="1" applyNumberFormat="1" applyFont="1" applyFill="1" applyBorder="1" applyAlignment="1" applyProtection="1">
      <alignment vertical="center"/>
    </xf>
    <xf numFmtId="0" fontId="23" fillId="0" borderId="75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23" fillId="0" borderId="79" xfId="2" applyFont="1" applyBorder="1"/>
    <xf numFmtId="0" fontId="23" fillId="0" borderId="7" xfId="0" applyFont="1" applyBorder="1" applyAlignment="1">
      <alignment vertical="center"/>
    </xf>
    <xf numFmtId="0" fontId="23" fillId="0" borderId="98" xfId="2" applyFont="1" applyBorder="1"/>
    <xf numFmtId="0" fontId="23" fillId="0" borderId="0" xfId="0" applyFont="1" applyBorder="1" applyAlignment="1">
      <alignment vertical="center"/>
    </xf>
    <xf numFmtId="0" fontId="23" fillId="0" borderId="74" xfId="2" applyFont="1" applyBorder="1"/>
    <xf numFmtId="0" fontId="25" fillId="0" borderId="0" xfId="0" applyFont="1" applyAlignment="1" applyProtection="1">
      <alignment vertical="center"/>
      <protection hidden="1"/>
    </xf>
    <xf numFmtId="0" fontId="23" fillId="0" borderId="89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5" fillId="0" borderId="96" xfId="0" applyFont="1" applyBorder="1" applyAlignment="1">
      <alignment vertical="center"/>
    </xf>
    <xf numFmtId="0" fontId="23" fillId="0" borderId="72" xfId="0" applyFont="1" applyBorder="1" applyAlignment="1">
      <alignment vertical="center"/>
    </xf>
    <xf numFmtId="0" fontId="23" fillId="0" borderId="73" xfId="0" applyFont="1" applyBorder="1" applyAlignment="1">
      <alignment vertical="center"/>
    </xf>
    <xf numFmtId="0" fontId="23" fillId="0" borderId="74" xfId="0" applyFont="1" applyBorder="1" applyAlignment="1">
      <alignment vertical="center"/>
    </xf>
    <xf numFmtId="0" fontId="23" fillId="0" borderId="9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3" fillId="0" borderId="0" xfId="0" applyFont="1" applyBorder="1"/>
    <xf numFmtId="165" fontId="23" fillId="7" borderId="99" xfId="1" applyNumberFormat="1" applyFont="1" applyFill="1" applyBorder="1" applyAlignment="1" applyProtection="1">
      <alignment vertical="center"/>
      <protection locked="0"/>
    </xf>
    <xf numFmtId="165" fontId="23" fillId="7" borderId="100" xfId="1" applyNumberFormat="1" applyFont="1" applyFill="1" applyBorder="1" applyAlignment="1" applyProtection="1">
      <alignment vertical="center"/>
      <protection locked="0"/>
    </xf>
    <xf numFmtId="165" fontId="23" fillId="7" borderId="101" xfId="1" applyNumberFormat="1" applyFont="1" applyFill="1" applyBorder="1" applyAlignment="1" applyProtection="1">
      <alignment vertical="center"/>
      <protection locked="0"/>
    </xf>
    <xf numFmtId="165" fontId="23" fillId="0" borderId="6" xfId="1" applyNumberFormat="1" applyFont="1" applyFill="1" applyBorder="1" applyAlignment="1" applyProtection="1">
      <alignment vertical="center"/>
    </xf>
    <xf numFmtId="0" fontId="25" fillId="0" borderId="7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25" fillId="0" borderId="72" xfId="0" applyFont="1" applyBorder="1" applyAlignment="1">
      <alignment vertical="center"/>
    </xf>
    <xf numFmtId="165" fontId="23" fillId="8" borderId="30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67" fontId="24" fillId="9" borderId="26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73" xfId="0" applyFont="1" applyBorder="1" applyAlignment="1">
      <alignment vertical="center"/>
    </xf>
    <xf numFmtId="0" fontId="23" fillId="0" borderId="0" xfId="2" applyFont="1" applyFill="1" applyBorder="1"/>
    <xf numFmtId="165" fontId="23" fillId="7" borderId="31" xfId="1" applyNumberFormat="1" applyFont="1" applyFill="1" applyBorder="1" applyAlignment="1" applyProtection="1">
      <alignment horizontal="right" vertical="center"/>
      <protection locked="0"/>
    </xf>
    <xf numFmtId="165" fontId="23" fillId="7" borderId="32" xfId="1" applyNumberFormat="1" applyFont="1" applyFill="1" applyBorder="1" applyAlignment="1" applyProtection="1">
      <alignment horizontal="right" vertical="center"/>
    </xf>
    <xf numFmtId="0" fontId="23" fillId="0" borderId="75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165" fontId="23" fillId="0" borderId="75" xfId="1" applyNumberFormat="1" applyFont="1" applyFill="1" applyBorder="1" applyAlignment="1" applyProtection="1">
      <alignment horizontal="right" vertical="center"/>
    </xf>
    <xf numFmtId="165" fontId="23" fillId="7" borderId="31" xfId="1" applyNumberFormat="1" applyFont="1" applyFill="1" applyBorder="1" applyAlignment="1" applyProtection="1">
      <alignment horizontal="right" vertical="center"/>
    </xf>
    <xf numFmtId="0" fontId="23" fillId="0" borderId="95" xfId="0" applyFont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 applyProtection="1">
      <alignment horizontal="right" vertical="center"/>
    </xf>
    <xf numFmtId="165" fontId="23" fillId="0" borderId="73" xfId="0" applyNumberFormat="1" applyFont="1" applyFill="1" applyBorder="1" applyAlignment="1">
      <alignment horizontal="right" vertical="center"/>
    </xf>
    <xf numFmtId="0" fontId="23" fillId="0" borderId="71" xfId="0" applyFont="1" applyBorder="1" applyAlignment="1">
      <alignment horizontal="right" vertical="center"/>
    </xf>
    <xf numFmtId="167" fontId="23" fillId="7" borderId="74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right" vertical="center"/>
    </xf>
    <xf numFmtId="167" fontId="23" fillId="0" borderId="0" xfId="0" applyNumberFormat="1" applyFont="1" applyFill="1" applyBorder="1" applyAlignment="1" applyProtection="1">
      <alignment horizontal="right" vertical="center"/>
      <protection locked="0"/>
    </xf>
    <xf numFmtId="165" fontId="23" fillId="0" borderId="0" xfId="1" applyNumberFormat="1" applyFont="1" applyFill="1" applyBorder="1" applyAlignment="1" applyProtection="1">
      <alignment horizontal="right" vertical="center"/>
      <protection locked="0"/>
    </xf>
    <xf numFmtId="165" fontId="23" fillId="0" borderId="26" xfId="0" applyNumberFormat="1" applyFont="1" applyFill="1" applyBorder="1" applyAlignment="1">
      <alignment horizontal="right" vertical="center"/>
    </xf>
    <xf numFmtId="165" fontId="23" fillId="7" borderId="91" xfId="0" applyNumberFormat="1" applyFont="1" applyFill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165" fontId="23" fillId="0" borderId="26" xfId="1" applyNumberFormat="1" applyFont="1" applyFill="1" applyBorder="1" applyAlignment="1" applyProtection="1">
      <alignment horizontal="right" vertical="center"/>
    </xf>
    <xf numFmtId="0" fontId="23" fillId="0" borderId="73" xfId="0" applyFont="1" applyBorder="1" applyAlignment="1">
      <alignment horizontal="right" vertical="center"/>
    </xf>
    <xf numFmtId="167" fontId="23" fillId="7" borderId="95" xfId="0" applyNumberFormat="1" applyFont="1" applyFill="1" applyBorder="1" applyAlignment="1" applyProtection="1">
      <alignment horizontal="right" vertical="center"/>
      <protection locked="0"/>
    </xf>
    <xf numFmtId="0" fontId="25" fillId="0" borderId="26" xfId="0" applyFont="1" applyBorder="1" applyAlignment="1">
      <alignment horizontal="right" vertical="center"/>
    </xf>
    <xf numFmtId="165" fontId="25" fillId="7" borderId="91" xfId="1" applyNumberFormat="1" applyFont="1" applyFill="1" applyBorder="1" applyAlignment="1" applyProtection="1">
      <alignment horizontal="right" vertical="center"/>
    </xf>
    <xf numFmtId="0" fontId="23" fillId="0" borderId="10" xfId="0" applyFont="1" applyBorder="1" applyAlignment="1">
      <alignment vertical="center"/>
    </xf>
    <xf numFmtId="0" fontId="23" fillId="0" borderId="3" xfId="2" applyFont="1" applyBorder="1"/>
    <xf numFmtId="0" fontId="23" fillId="0" borderId="3" xfId="0" applyFont="1" applyFill="1" applyBorder="1" applyAlignment="1">
      <alignment vertical="center"/>
    </xf>
    <xf numFmtId="167" fontId="23" fillId="0" borderId="3" xfId="0" applyNumberFormat="1" applyFont="1" applyFill="1" applyBorder="1" applyAlignment="1" applyProtection="1">
      <alignment horizontal="right" vertical="center"/>
      <protection locked="0"/>
    </xf>
    <xf numFmtId="165" fontId="23" fillId="0" borderId="3" xfId="1" applyNumberFormat="1" applyFont="1" applyFill="1" applyBorder="1" applyAlignment="1" applyProtection="1">
      <alignment horizontal="right" vertical="center"/>
      <protection locked="0"/>
    </xf>
    <xf numFmtId="0" fontId="23" fillId="0" borderId="73" xfId="0" applyFont="1" applyBorder="1" applyAlignment="1">
      <alignment horizontal="center" vertical="center"/>
    </xf>
    <xf numFmtId="0" fontId="25" fillId="0" borderId="71" xfId="0" applyFont="1" applyBorder="1" applyAlignment="1" applyProtection="1">
      <alignment horizontal="right" vertical="center"/>
      <protection hidden="1"/>
    </xf>
    <xf numFmtId="0" fontId="23" fillId="0" borderId="3" xfId="2" applyFont="1" applyFill="1" applyBorder="1"/>
    <xf numFmtId="0" fontId="23" fillId="0" borderId="26" xfId="0" applyFont="1" applyFill="1" applyBorder="1" applyAlignment="1">
      <alignment vertical="center"/>
    </xf>
    <xf numFmtId="0" fontId="23" fillId="0" borderId="26" xfId="2" applyFont="1" applyFill="1" applyBorder="1"/>
    <xf numFmtId="167" fontId="23" fillId="0" borderId="26" xfId="0" applyNumberFormat="1" applyFont="1" applyFill="1" applyBorder="1" applyAlignment="1" applyProtection="1">
      <alignment horizontal="right" vertical="center"/>
      <protection locked="0"/>
    </xf>
    <xf numFmtId="165" fontId="23" fillId="0" borderId="26" xfId="1" applyNumberFormat="1" applyFont="1" applyFill="1" applyBorder="1" applyAlignment="1" applyProtection="1">
      <alignment horizontal="right" vertical="center"/>
      <protection locked="0"/>
    </xf>
    <xf numFmtId="0" fontId="23" fillId="0" borderId="102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167" fontId="23" fillId="7" borderId="75" xfId="0" applyNumberFormat="1" applyFont="1" applyFill="1" applyBorder="1" applyAlignment="1" applyProtection="1">
      <alignment horizontal="right" vertical="center"/>
      <protection locked="0"/>
    </xf>
    <xf numFmtId="167" fontId="23" fillId="7" borderId="30" xfId="0" applyNumberFormat="1" applyFont="1" applyFill="1" applyBorder="1" applyAlignment="1" applyProtection="1">
      <alignment horizontal="right" vertical="center"/>
      <protection locked="0"/>
    </xf>
    <xf numFmtId="165" fontId="23" fillId="8" borderId="74" xfId="1" applyNumberFormat="1" applyFont="1" applyFill="1" applyBorder="1" applyAlignment="1" applyProtection="1">
      <alignment vertical="center"/>
    </xf>
    <xf numFmtId="165" fontId="23" fillId="7" borderId="32" xfId="1" applyNumberFormat="1" applyFont="1" applyFill="1" applyBorder="1" applyAlignment="1" applyProtection="1">
      <alignment horizontal="right" vertical="center"/>
      <protection locked="0"/>
    </xf>
    <xf numFmtId="3" fontId="2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Border="1" applyAlignment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2" fillId="0" borderId="45" xfId="0" applyFont="1" applyFill="1" applyBorder="1" applyAlignment="1" applyProtection="1">
      <alignment horizontal="left" vertical="center"/>
      <protection hidden="1"/>
    </xf>
    <xf numFmtId="0" fontId="2" fillId="0" borderId="20" xfId="0" applyFont="1" applyFill="1" applyBorder="1" applyAlignment="1" applyProtection="1">
      <alignment horizontal="left" vertical="center"/>
      <protection hidden="1"/>
    </xf>
    <xf numFmtId="0" fontId="0" fillId="0" borderId="20" xfId="0" applyBorder="1" applyAlignment="1">
      <alignment vertical="center"/>
    </xf>
    <xf numFmtId="0" fontId="0" fillId="0" borderId="55" xfId="0" applyBorder="1" applyAlignment="1">
      <alignment vertical="center"/>
    </xf>
    <xf numFmtId="0" fontId="2" fillId="0" borderId="4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12" fillId="6" borderId="0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1" fillId="0" borderId="30" xfId="0" applyFont="1" applyFill="1" applyBorder="1" applyAlignment="1" applyProtection="1">
      <alignment horizontal="left" vertical="center" wrapText="1"/>
      <protection hidden="1"/>
    </xf>
    <xf numFmtId="0" fontId="0" fillId="0" borderId="31" xfId="0" applyBorder="1" applyAlignment="1">
      <alignment horizontal="left" wrapText="1"/>
    </xf>
    <xf numFmtId="0" fontId="2" fillId="0" borderId="29" xfId="0" applyFont="1" applyFill="1" applyBorder="1" applyAlignment="1" applyProtection="1">
      <alignment horizontal="left" wrapText="1"/>
      <protection hidden="1"/>
    </xf>
    <xf numFmtId="0" fontId="0" fillId="0" borderId="32" xfId="0" applyBorder="1" applyAlignment="1">
      <alignment horizontal="left" wrapText="1"/>
    </xf>
    <xf numFmtId="0" fontId="1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wrapText="1"/>
      <protection hidden="1"/>
    </xf>
    <xf numFmtId="3" fontId="1" fillId="5" borderId="33" xfId="0" applyNumberFormat="1" applyFont="1" applyFill="1" applyBorder="1" applyAlignment="1" applyProtection="1">
      <alignment horizontal="center" vertical="center"/>
      <protection hidden="1"/>
    </xf>
    <xf numFmtId="3" fontId="1" fillId="5" borderId="26" xfId="0" applyNumberFormat="1" applyFont="1" applyFill="1" applyBorder="1" applyAlignment="1" applyProtection="1">
      <alignment horizontal="center" vertical="center"/>
      <protection hidden="1"/>
    </xf>
    <xf numFmtId="3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1" fillId="0" borderId="35" xfId="0" applyFont="1" applyFill="1" applyBorder="1" applyAlignment="1" applyProtection="1">
      <alignment horizontal="center" vertical="center" wrapText="1"/>
      <protection hidden="1"/>
    </xf>
    <xf numFmtId="0" fontId="2" fillId="0" borderId="37" xfId="0" applyFont="1" applyFill="1" applyBorder="1" applyAlignment="1" applyProtection="1">
      <alignment horizontal="center" wrapText="1"/>
      <protection hidden="1"/>
    </xf>
    <xf numFmtId="0" fontId="1" fillId="0" borderId="64" xfId="0" applyFont="1" applyFill="1" applyBorder="1" applyAlignment="1" applyProtection="1">
      <alignment horizontal="center" vertical="center" wrapText="1"/>
      <protection hidden="1"/>
    </xf>
    <xf numFmtId="0" fontId="2" fillId="0" borderId="35" xfId="0" applyFont="1" applyFill="1" applyBorder="1" applyAlignment="1" applyProtection="1">
      <alignment horizontal="center" wrapText="1"/>
      <protection hidden="1"/>
    </xf>
    <xf numFmtId="0" fontId="1" fillId="0" borderId="65" xfId="0" applyFont="1" applyFill="1" applyBorder="1" applyAlignment="1" applyProtection="1">
      <alignment horizontal="center" vertical="center" wrapText="1"/>
      <protection hidden="1"/>
    </xf>
    <xf numFmtId="0" fontId="1" fillId="0" borderId="29" xfId="0" applyFont="1" applyFill="1" applyBorder="1" applyAlignment="1" applyProtection="1">
      <alignment horizontal="center" vertical="center" wrapText="1"/>
      <protection hidden="1"/>
    </xf>
    <xf numFmtId="0" fontId="24" fillId="9" borderId="24" xfId="0" applyFont="1" applyFill="1" applyBorder="1" applyAlignment="1" applyProtection="1">
      <alignment horizontal="left" vertical="center" wrapText="1"/>
      <protection hidden="1"/>
    </xf>
    <xf numFmtId="0" fontId="0" fillId="0" borderId="26" xfId="0" applyBorder="1" applyAlignment="1">
      <alignment vertical="center" wrapText="1"/>
    </xf>
    <xf numFmtId="0" fontId="24" fillId="9" borderId="26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4" fontId="1" fillId="6" borderId="0" xfId="0" applyNumberFormat="1" applyFont="1" applyFill="1" applyBorder="1" applyAlignment="1" applyProtection="1">
      <alignment horizontal="left" vertical="center" wrapText="1"/>
      <protection locked="0" hidden="1"/>
    </xf>
    <xf numFmtId="0" fontId="0" fillId="6" borderId="8" xfId="0" applyFill="1" applyBorder="1" applyAlignment="1">
      <alignment horizontal="left" vertical="center" wrapText="1"/>
    </xf>
    <xf numFmtId="0" fontId="1" fillId="6" borderId="0" xfId="0" applyFont="1" applyFill="1" applyBorder="1" applyAlignment="1" applyProtection="1">
      <alignment horizontal="left" vertical="center" wrapText="1"/>
      <protection locked="0" hidden="1"/>
    </xf>
    <xf numFmtId="0" fontId="1" fillId="6" borderId="8" xfId="0" applyFont="1" applyFill="1" applyBorder="1" applyAlignment="1" applyProtection="1">
      <alignment horizontal="left" vertical="center" wrapText="1"/>
      <protection locked="0" hidden="1"/>
    </xf>
    <xf numFmtId="0" fontId="1" fillId="6" borderId="10" xfId="0" applyFont="1" applyFill="1" applyBorder="1" applyAlignment="1" applyProtection="1">
      <alignment horizontal="left" vertical="center" wrapText="1"/>
      <protection locked="0" hidden="1"/>
    </xf>
    <xf numFmtId="0" fontId="1" fillId="6" borderId="23" xfId="0" applyFont="1" applyFill="1" applyBorder="1" applyAlignment="1" applyProtection="1">
      <alignment horizontal="left" vertical="center" wrapText="1"/>
      <protection locked="0" hidden="1"/>
    </xf>
    <xf numFmtId="0" fontId="1" fillId="6" borderId="0" xfId="0" applyFont="1" applyFill="1" applyBorder="1" applyAlignment="1" applyProtection="1">
      <alignment horizontal="center" vertical="center" wrapText="1"/>
      <protection locked="0" hidden="1"/>
    </xf>
    <xf numFmtId="0" fontId="2" fillId="6" borderId="8" xfId="0" applyFont="1" applyFill="1" applyBorder="1" applyAlignment="1" applyProtection="1">
      <alignment horizontal="center" vertical="center" wrapText="1"/>
      <protection locked="0" hidden="1"/>
    </xf>
    <xf numFmtId="0" fontId="4" fillId="6" borderId="10" xfId="0" applyFont="1" applyFill="1" applyBorder="1" applyAlignment="1" applyProtection="1">
      <alignment horizontal="left" wrapText="1"/>
      <protection locked="0" hidden="1"/>
    </xf>
    <xf numFmtId="0" fontId="4" fillId="6" borderId="23" xfId="0" applyFont="1" applyFill="1" applyBorder="1" applyAlignment="1" applyProtection="1">
      <alignment horizontal="left" wrapText="1"/>
      <protection locked="0" hidden="1"/>
    </xf>
    <xf numFmtId="0" fontId="1" fillId="6" borderId="0" xfId="0" applyFont="1" applyFill="1" applyBorder="1" applyAlignment="1" applyProtection="1">
      <alignment horizontal="left" vertical="center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ill="1" applyBorder="1" applyAlignment="1" applyProtection="1">
      <alignment horizontal="center" wrapText="1"/>
      <protection locked="0" hidden="1"/>
    </xf>
    <xf numFmtId="0" fontId="2" fillId="6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8" xfId="0" applyFont="1" applyFill="1" applyBorder="1" applyAlignment="1" applyProtection="1">
      <alignment horizontal="left" vertical="center" wrapText="1"/>
      <protection hidden="1"/>
    </xf>
    <xf numFmtId="0" fontId="2" fillId="0" borderId="43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wrapText="1"/>
      <protection hidden="1"/>
    </xf>
    <xf numFmtId="0" fontId="7" fillId="0" borderId="7" xfId="0" applyFont="1" applyFill="1" applyBorder="1" applyAlignment="1" applyProtection="1">
      <alignment horizontal="left" wrapText="1"/>
      <protection hidden="1"/>
    </xf>
    <xf numFmtId="0" fontId="7" fillId="0" borderId="0" xfId="0" applyFont="1" applyFill="1" applyBorder="1" applyAlignment="1" applyProtection="1">
      <alignment horizontal="left" wrapText="1"/>
      <protection hidden="1"/>
    </xf>
    <xf numFmtId="0" fontId="7" fillId="0" borderId="9" xfId="0" applyFont="1" applyFill="1" applyBorder="1" applyAlignment="1" applyProtection="1">
      <alignment horizontal="left" wrapText="1"/>
      <protection hidden="1"/>
    </xf>
    <xf numFmtId="0" fontId="7" fillId="0" borderId="10" xfId="0" applyFont="1" applyFill="1" applyBorder="1" applyAlignment="1" applyProtection="1">
      <alignment horizontal="left" wrapText="1"/>
      <protection hidden="1"/>
    </xf>
    <xf numFmtId="0" fontId="1" fillId="0" borderId="71" xfId="0" applyFont="1" applyFill="1" applyBorder="1" applyAlignment="1" applyProtection="1">
      <alignment horizontal="center" vertical="center" wrapText="1"/>
      <protection hidden="1"/>
    </xf>
    <xf numFmtId="0" fontId="1" fillId="0" borderId="31" xfId="0" applyFont="1" applyFill="1" applyBorder="1" applyAlignment="1" applyProtection="1">
      <alignment horizontal="center" vertical="center" wrapText="1"/>
      <protection hidden="1"/>
    </xf>
    <xf numFmtId="0" fontId="1" fillId="0" borderId="32" xfId="0" applyFont="1" applyFill="1" applyBorder="1" applyAlignment="1" applyProtection="1">
      <alignment horizontal="center" vertical="center" wrapText="1"/>
      <protection hidden="1"/>
    </xf>
    <xf numFmtId="0" fontId="2" fillId="0" borderId="65" xfId="0" applyFont="1" applyFill="1" applyBorder="1" applyAlignment="1" applyProtection="1">
      <alignment horizontal="center" wrapText="1"/>
      <protection hidden="1"/>
    </xf>
    <xf numFmtId="0" fontId="2" fillId="0" borderId="71" xfId="0" applyFont="1" applyFill="1" applyBorder="1" applyAlignment="1" applyProtection="1">
      <alignment horizontal="center" wrapText="1"/>
      <protection hidden="1"/>
    </xf>
    <xf numFmtId="0" fontId="6" fillId="0" borderId="27" xfId="0" applyFont="1" applyFill="1" applyBorder="1" applyAlignment="1" applyProtection="1">
      <alignment horizontal="left" vertical="center" wrapText="1"/>
      <protection hidden="1"/>
    </xf>
    <xf numFmtId="0" fontId="0" fillId="0" borderId="28" xfId="0" applyBorder="1" applyAlignment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vertical="center" wrapText="1"/>
    </xf>
    <xf numFmtId="0" fontId="2" fillId="0" borderId="47" xfId="0" applyFont="1" applyFill="1" applyBorder="1" applyAlignment="1" applyProtection="1">
      <alignment horizontal="left" vertical="center" wrapText="1"/>
      <protection hidden="1"/>
    </xf>
    <xf numFmtId="0" fontId="0" fillId="0" borderId="46" xfId="0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>
      <alignment horizontal="center" vertical="center" wrapText="1"/>
    </xf>
    <xf numFmtId="0" fontId="1" fillId="0" borderId="69" xfId="0" applyFont="1" applyFill="1" applyBorder="1" applyAlignment="1" applyProtection="1">
      <alignment horizontal="left" vertical="center" wrapText="1"/>
      <protection hidden="1"/>
    </xf>
    <xf numFmtId="0" fontId="2" fillId="0" borderId="66" xfId="0" applyFont="1" applyFill="1" applyBorder="1" applyAlignment="1" applyProtection="1">
      <alignment horizontal="left" vertical="center" wrapText="1"/>
      <protection hidden="1"/>
    </xf>
    <xf numFmtId="0" fontId="1" fillId="0" borderId="70" xfId="0" applyFont="1" applyFill="1" applyBorder="1" applyAlignment="1" applyProtection="1">
      <alignment horizontal="left" vertical="center" wrapText="1"/>
      <protection hidden="1"/>
    </xf>
    <xf numFmtId="0" fontId="2" fillId="0" borderId="67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locked="0" hidden="1"/>
    </xf>
    <xf numFmtId="0" fontId="0" fillId="5" borderId="0" xfId="0" applyFill="1" applyAlignment="1">
      <alignment horizont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165" fontId="1" fillId="4" borderId="24" xfId="0" applyNumberFormat="1" applyFont="1" applyFill="1" applyBorder="1" applyAlignment="1" applyProtection="1">
      <alignment horizontal="center" vertical="center"/>
      <protection hidden="1"/>
    </xf>
    <xf numFmtId="165" fontId="4" fillId="4" borderId="26" xfId="0" applyNumberFormat="1" applyFont="1" applyFill="1" applyBorder="1" applyAlignment="1">
      <alignment horizontal="center" vertical="center"/>
    </xf>
    <xf numFmtId="165" fontId="4" fillId="4" borderId="25" xfId="0" applyNumberFormat="1" applyFont="1" applyFill="1" applyBorder="1" applyAlignment="1">
      <alignment horizontal="center" vertical="center"/>
    </xf>
    <xf numFmtId="0" fontId="25" fillId="0" borderId="72" xfId="0" applyFont="1" applyFill="1" applyBorder="1" applyAlignment="1" applyProtection="1">
      <alignment horizontal="left" vertical="center"/>
      <protection hidden="1"/>
    </xf>
    <xf numFmtId="0" fontId="23" fillId="0" borderId="73" xfId="0" applyFont="1" applyFill="1" applyBorder="1" applyAlignment="1" applyProtection="1">
      <alignment horizontal="left" vertical="center"/>
      <protection hidden="1"/>
    </xf>
    <xf numFmtId="0" fontId="0" fillId="0" borderId="73" xfId="0" applyBorder="1" applyAlignment="1">
      <alignment vertical="center"/>
    </xf>
    <xf numFmtId="0" fontId="23" fillId="0" borderId="83" xfId="0" applyFont="1" applyBorder="1" applyAlignment="1">
      <alignment horizontal="left" vertical="center"/>
    </xf>
    <xf numFmtId="0" fontId="23" fillId="0" borderId="84" xfId="0" applyFont="1" applyBorder="1" applyAlignment="1">
      <alignment horizontal="left" vertical="center"/>
    </xf>
    <xf numFmtId="0" fontId="23" fillId="0" borderId="85" xfId="0" applyFont="1" applyBorder="1" applyAlignment="1">
      <alignment horizontal="left" vertical="center"/>
    </xf>
    <xf numFmtId="0" fontId="23" fillId="0" borderId="86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/>
    </xf>
    <xf numFmtId="0" fontId="26" fillId="7" borderId="24" xfId="0" applyFont="1" applyFill="1" applyBorder="1" applyAlignment="1" applyProtection="1">
      <alignment horizontal="center" vertical="center"/>
      <protection hidden="1"/>
    </xf>
    <xf numFmtId="0" fontId="26" fillId="7" borderId="26" xfId="0" applyFont="1" applyFill="1" applyBorder="1" applyAlignment="1" applyProtection="1">
      <alignment horizontal="center" vertical="center"/>
      <protection hidden="1"/>
    </xf>
    <xf numFmtId="0" fontId="26" fillId="7" borderId="25" xfId="0" applyFont="1" applyFill="1" applyBorder="1" applyAlignment="1" applyProtection="1">
      <alignment horizontal="center" vertical="center"/>
      <protection hidden="1"/>
    </xf>
    <xf numFmtId="0" fontId="23" fillId="0" borderId="76" xfId="0" applyFont="1" applyBorder="1" applyAlignment="1">
      <alignment horizontal="center"/>
    </xf>
    <xf numFmtId="0" fontId="23" fillId="0" borderId="77" xfId="0" applyFont="1" applyBorder="1" applyAlignment="1">
      <alignment horizontal="center"/>
    </xf>
    <xf numFmtId="0" fontId="23" fillId="0" borderId="79" xfId="0" applyFont="1" applyBorder="1" applyAlignment="1">
      <alignment horizontal="left" vertical="center"/>
    </xf>
    <xf numFmtId="0" fontId="23" fillId="0" borderId="8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5" xfId="2" xr:uid="{B724B5EB-CCF3-47AC-AB37-44D29F37D95E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95250</xdr:rowOff>
    </xdr:from>
    <xdr:to>
      <xdr:col>10</xdr:col>
      <xdr:colOff>800099</xdr:colOff>
      <xdr:row>5</xdr:row>
      <xdr:rowOff>102394</xdr:rowOff>
    </xdr:to>
    <xdr:pic>
      <xdr:nvPicPr>
        <xdr:cNvPr id="3" name="Picture 2" descr="download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57975" y="142875"/>
          <a:ext cx="1419225" cy="857250"/>
        </a:xfrm>
        <a:prstGeom prst="rect">
          <a:avLst/>
        </a:prstGeom>
      </xdr:spPr>
    </xdr:pic>
    <xdr:clientData/>
  </xdr:twoCellAnchor>
  <xdr:twoCellAnchor>
    <xdr:from>
      <xdr:col>0</xdr:col>
      <xdr:colOff>23812</xdr:colOff>
      <xdr:row>45</xdr:row>
      <xdr:rowOff>357188</xdr:rowOff>
    </xdr:from>
    <xdr:to>
      <xdr:col>6</xdr:col>
      <xdr:colOff>11905</xdr:colOff>
      <xdr:row>46</xdr:row>
      <xdr:rowOff>297657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812" y="12239626"/>
          <a:ext cx="4679156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E" sz="1100" b="1">
              <a:solidFill>
                <a:sysClr val="windowText" lastClr="000000"/>
              </a:solidFill>
            </a:rPr>
            <a:t>Engineering</a:t>
          </a:r>
          <a:r>
            <a:rPr lang="en-IE" sz="1100" b="1" baseline="0">
              <a:solidFill>
                <a:sysClr val="windowText" lastClr="000000"/>
              </a:solidFill>
            </a:rPr>
            <a:t> Inspector:_________________________  Date:__________</a:t>
          </a:r>
          <a:endParaRPr lang="en-IE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47</xdr:row>
      <xdr:rowOff>230188</xdr:rowOff>
    </xdr:from>
    <xdr:to>
      <xdr:col>5</xdr:col>
      <xdr:colOff>714374</xdr:colOff>
      <xdr:row>49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2755563"/>
          <a:ext cx="4532312" cy="32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100" b="1">
              <a:solidFill>
                <a:sysClr val="windowText" lastClr="000000"/>
              </a:solidFill>
            </a:rPr>
            <a:t>Regional</a:t>
          </a:r>
          <a:r>
            <a:rPr lang="en-IE" sz="1100" b="1" baseline="0">
              <a:solidFill>
                <a:sysClr val="windowText" lastClr="000000"/>
              </a:solidFill>
            </a:rPr>
            <a:t> Manager:___</a:t>
          </a: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  Date:__________</a:t>
          </a:r>
        </a:p>
        <a:p>
          <a:pPr algn="l"/>
          <a:endParaRPr lang="en-IE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777875</xdr:colOff>
      <xdr:row>45</xdr:row>
      <xdr:rowOff>202410</xdr:rowOff>
    </xdr:from>
    <xdr:to>
      <xdr:col>11</xdr:col>
      <xdr:colOff>275167</xdr:colOff>
      <xdr:row>47</xdr:row>
      <xdr:rowOff>59534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95813" y="12045160"/>
          <a:ext cx="3966104" cy="539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Head of Roads Capital Programme</a:t>
          </a:r>
          <a:r>
            <a:rPr lang="en-IE" sz="1100" b="1">
              <a:solidFill>
                <a:sysClr val="windowText" lastClr="000000"/>
              </a:solidFill>
            </a:rPr>
            <a:t>:_______________________  Date:__________</a:t>
          </a:r>
        </a:p>
      </xdr:txBody>
    </xdr:sp>
    <xdr:clientData/>
  </xdr:twoCellAnchor>
  <xdr:twoCellAnchor>
    <xdr:from>
      <xdr:col>0</xdr:col>
      <xdr:colOff>0</xdr:colOff>
      <xdr:row>50</xdr:row>
      <xdr:rowOff>79376</xdr:rowOff>
    </xdr:from>
    <xdr:to>
      <xdr:col>5</xdr:col>
      <xdr:colOff>714374</xdr:colOff>
      <xdr:row>52</xdr:row>
      <xdr:rowOff>103187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13295314"/>
          <a:ext cx="4532312" cy="33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100" b="1" baseline="0">
              <a:solidFill>
                <a:sysClr val="windowText" lastClr="000000"/>
              </a:solidFill>
            </a:rPr>
            <a:t>Project Services:___</a:t>
          </a: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  Date:__________</a:t>
          </a:r>
        </a:p>
        <a:p>
          <a:pPr algn="l"/>
          <a:endParaRPr lang="en-IE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762000</xdr:colOff>
      <xdr:row>47</xdr:row>
      <xdr:rowOff>146844</xdr:rowOff>
    </xdr:from>
    <xdr:to>
      <xdr:col>11</xdr:col>
      <xdr:colOff>99220</xdr:colOff>
      <xdr:row>49</xdr:row>
      <xdr:rowOff>134936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579938" y="12672219"/>
          <a:ext cx="3806032" cy="4960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Director of Capital Programme:__________________________  Date:__________</a:t>
          </a:r>
        </a:p>
      </xdr:txBody>
    </xdr:sp>
    <xdr:clientData/>
  </xdr:twoCellAnchor>
  <xdr:twoCellAnchor>
    <xdr:from>
      <xdr:col>5</xdr:col>
      <xdr:colOff>777875</xdr:colOff>
      <xdr:row>50</xdr:row>
      <xdr:rowOff>71435</xdr:rowOff>
    </xdr:from>
    <xdr:to>
      <xdr:col>12</xdr:col>
      <xdr:colOff>75406</xdr:colOff>
      <xdr:row>52</xdr:row>
      <xdr:rowOff>87312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595813" y="13287373"/>
          <a:ext cx="4052093" cy="32543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Chief Executive</a:t>
          </a:r>
          <a:r>
            <a:rPr kumimoji="0" lang="en-I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:_______________________ Date:___________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551367</xdr:colOff>
      <xdr:row>0</xdr:row>
      <xdr:rowOff>45894</xdr:rowOff>
    </xdr:from>
    <xdr:to>
      <xdr:col>6</xdr:col>
      <xdr:colOff>1117022</xdr:colOff>
      <xdr:row>0</xdr:row>
      <xdr:rowOff>484910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0B7081-C0F7-4341-8E1B-84523686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3140" y="45894"/>
          <a:ext cx="565655" cy="439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view="pageBreakPreview" zoomScale="90" zoomScaleNormal="100" workbookViewId="0">
      <pane xSplit="1" ySplit="3" topLeftCell="B4" activePane="bottomRight" state="frozen"/>
      <selection pane="topRight"/>
      <selection pane="bottomLeft"/>
      <selection pane="bottomRight" activeCell="B23" sqref="B23"/>
    </sheetView>
  </sheetViews>
  <sheetFormatPr defaultColWidth="9.140625" defaultRowHeight="14.25" x14ac:dyDescent="0.2"/>
  <cols>
    <col min="1" max="1" width="8.85546875" style="3" customWidth="1"/>
    <col min="2" max="2" width="69.42578125" style="2" customWidth="1"/>
    <col min="3" max="3" width="21.140625" style="3" customWidth="1"/>
    <col min="4" max="16384" width="9.140625" style="2"/>
  </cols>
  <sheetData>
    <row r="1" spans="1:3" ht="15" x14ac:dyDescent="0.25">
      <c r="B1" s="5" t="s">
        <v>6</v>
      </c>
      <c r="C1" s="6">
        <f>C30</f>
        <v>15.599999999999998</v>
      </c>
    </row>
    <row r="3" spans="1:3" ht="15" x14ac:dyDescent="0.25">
      <c r="A3" s="1" t="s">
        <v>2</v>
      </c>
      <c r="B3" s="1" t="s">
        <v>0</v>
      </c>
      <c r="C3" s="1" t="s">
        <v>1</v>
      </c>
    </row>
    <row r="5" spans="1:3" x14ac:dyDescent="0.2">
      <c r="A5" s="3" t="s">
        <v>3</v>
      </c>
      <c r="B5" s="2" t="s">
        <v>4</v>
      </c>
      <c r="C5" s="3">
        <v>4</v>
      </c>
    </row>
    <row r="6" spans="1:3" x14ac:dyDescent="0.2">
      <c r="A6" s="3" t="s">
        <v>5</v>
      </c>
      <c r="B6" s="2" t="s">
        <v>28</v>
      </c>
      <c r="C6" s="3">
        <v>0.5</v>
      </c>
    </row>
    <row r="7" spans="1:3" x14ac:dyDescent="0.2">
      <c r="A7" s="3" t="s">
        <v>7</v>
      </c>
      <c r="B7" s="2" t="s">
        <v>27</v>
      </c>
      <c r="C7" s="3">
        <v>1.5</v>
      </c>
    </row>
    <row r="8" spans="1:3" x14ac:dyDescent="0.2">
      <c r="A8" s="3" t="s">
        <v>8</v>
      </c>
      <c r="B8" s="2" t="s">
        <v>36</v>
      </c>
      <c r="C8" s="3">
        <v>1.5</v>
      </c>
    </row>
    <row r="9" spans="1:3" x14ac:dyDescent="0.2">
      <c r="A9" s="3" t="s">
        <v>9</v>
      </c>
      <c r="B9" s="2" t="s">
        <v>29</v>
      </c>
      <c r="C9" s="3">
        <v>2.5</v>
      </c>
    </row>
    <row r="10" spans="1:3" x14ac:dyDescent="0.2">
      <c r="A10" s="3" t="s">
        <v>10</v>
      </c>
      <c r="B10" s="2" t="s">
        <v>34</v>
      </c>
      <c r="C10" s="3">
        <v>0.3</v>
      </c>
    </row>
    <row r="11" spans="1:3" x14ac:dyDescent="0.2">
      <c r="A11" s="3" t="s">
        <v>11</v>
      </c>
      <c r="B11" s="2" t="s">
        <v>32</v>
      </c>
      <c r="C11" s="3">
        <v>0.5</v>
      </c>
    </row>
    <row r="12" spans="1:3" x14ac:dyDescent="0.2">
      <c r="A12" s="3" t="s">
        <v>12</v>
      </c>
      <c r="B12" s="2" t="s">
        <v>31</v>
      </c>
      <c r="C12" s="3">
        <v>0.5</v>
      </c>
    </row>
    <row r="13" spans="1:3" x14ac:dyDescent="0.2">
      <c r="A13" s="3" t="s">
        <v>13</v>
      </c>
      <c r="B13" s="2" t="s">
        <v>39</v>
      </c>
      <c r="C13" s="3">
        <v>0.5</v>
      </c>
    </row>
    <row r="14" spans="1:3" x14ac:dyDescent="0.2">
      <c r="A14" s="3" t="s">
        <v>14</v>
      </c>
      <c r="B14" s="2" t="s">
        <v>33</v>
      </c>
      <c r="C14" s="3">
        <v>0.5</v>
      </c>
    </row>
    <row r="15" spans="1:3" x14ac:dyDescent="0.2">
      <c r="A15" s="3" t="s">
        <v>15</v>
      </c>
      <c r="B15" s="2" t="s">
        <v>38</v>
      </c>
      <c r="C15" s="3">
        <v>0.2</v>
      </c>
    </row>
    <row r="16" spans="1:3" x14ac:dyDescent="0.2">
      <c r="A16" s="3" t="s">
        <v>16</v>
      </c>
      <c r="B16" s="2" t="s">
        <v>35</v>
      </c>
      <c r="C16" s="3">
        <v>0.8</v>
      </c>
    </row>
    <row r="17" spans="1:3" x14ac:dyDescent="0.2">
      <c r="A17" s="3" t="s">
        <v>17</v>
      </c>
      <c r="B17" s="2" t="s">
        <v>37</v>
      </c>
      <c r="C17" s="3">
        <v>0.3</v>
      </c>
    </row>
    <row r="18" spans="1:3" x14ac:dyDescent="0.2">
      <c r="A18" s="3" t="s">
        <v>18</v>
      </c>
      <c r="B18" s="2" t="s">
        <v>40</v>
      </c>
      <c r="C18" s="3">
        <v>0.2</v>
      </c>
    </row>
    <row r="19" spans="1:3" x14ac:dyDescent="0.2">
      <c r="A19" s="3" t="s">
        <v>19</v>
      </c>
      <c r="B19" s="2" t="s">
        <v>41</v>
      </c>
      <c r="C19" s="3">
        <v>0.2</v>
      </c>
    </row>
    <row r="20" spans="1:3" x14ac:dyDescent="0.2">
      <c r="A20" s="3" t="s">
        <v>20</v>
      </c>
      <c r="B20" s="2" t="s">
        <v>42</v>
      </c>
      <c r="C20" s="3">
        <v>0.2</v>
      </c>
    </row>
    <row r="21" spans="1:3" x14ac:dyDescent="0.2">
      <c r="A21" s="3" t="s">
        <v>21</v>
      </c>
      <c r="B21" s="2" t="s">
        <v>43</v>
      </c>
      <c r="C21" s="3">
        <v>0.2</v>
      </c>
    </row>
    <row r="22" spans="1:3" x14ac:dyDescent="0.2">
      <c r="A22" s="3" t="s">
        <v>22</v>
      </c>
      <c r="B22" s="2" t="s">
        <v>44</v>
      </c>
      <c r="C22" s="3">
        <v>0.1</v>
      </c>
    </row>
    <row r="23" spans="1:3" x14ac:dyDescent="0.2">
      <c r="A23" s="3" t="s">
        <v>23</v>
      </c>
      <c r="B23" s="2" t="s">
        <v>45</v>
      </c>
      <c r="C23" s="3">
        <v>0.1</v>
      </c>
    </row>
    <row r="24" spans="1:3" x14ac:dyDescent="0.2">
      <c r="A24" s="3" t="s">
        <v>24</v>
      </c>
      <c r="B24" s="2" t="s">
        <v>46</v>
      </c>
      <c r="C24" s="3">
        <v>0.4</v>
      </c>
    </row>
    <row r="25" spans="1:3" x14ac:dyDescent="0.2">
      <c r="A25" s="3" t="s">
        <v>25</v>
      </c>
      <c r="B25" s="2" t="s">
        <v>47</v>
      </c>
      <c r="C25" s="3">
        <v>0.1</v>
      </c>
    </row>
    <row r="26" spans="1:3" x14ac:dyDescent="0.2">
      <c r="A26" s="3" t="s">
        <v>26</v>
      </c>
      <c r="B26" s="2" t="s">
        <v>48</v>
      </c>
      <c r="C26" s="3">
        <v>0.3</v>
      </c>
    </row>
    <row r="27" spans="1:3" x14ac:dyDescent="0.2">
      <c r="A27" s="3" t="s">
        <v>49</v>
      </c>
      <c r="B27" s="2" t="s">
        <v>50</v>
      </c>
      <c r="C27" s="3">
        <v>0.2</v>
      </c>
    </row>
    <row r="28" spans="1:3" x14ac:dyDescent="0.2">
      <c r="A28" s="3" t="s">
        <v>30</v>
      </c>
      <c r="B28" s="2" t="s">
        <v>51</v>
      </c>
      <c r="C28" s="3">
        <v>0</v>
      </c>
    </row>
    <row r="29" spans="1:3" ht="15" thickBot="1" x14ac:dyDescent="0.25">
      <c r="A29" s="7"/>
      <c r="B29" s="8"/>
      <c r="C29" s="7"/>
    </row>
    <row r="30" spans="1:3" ht="15.75" thickTop="1" x14ac:dyDescent="0.25">
      <c r="B30" s="4" t="s">
        <v>6</v>
      </c>
      <c r="C30" s="3">
        <f>SUM(C4:C28)</f>
        <v>15.599999999999998</v>
      </c>
    </row>
  </sheetData>
  <phoneticPr fontId="0" type="noConversion"/>
  <pageMargins left="0.75" right="0.75" top="1" bottom="1" header="0.5" footer="0.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showZeros="0" tabSelected="1" zoomScale="80" zoomScaleNormal="80" zoomScaleSheetLayoutView="110" workbookViewId="0">
      <selection activeCell="O33" sqref="O33"/>
    </sheetView>
  </sheetViews>
  <sheetFormatPr defaultColWidth="9.140625" defaultRowHeight="14.25" outlineLevelCol="1" x14ac:dyDescent="0.2"/>
  <cols>
    <col min="1" max="1" width="23.140625" style="9" customWidth="1"/>
    <col min="2" max="2" width="6.85546875" style="9" customWidth="1"/>
    <col min="3" max="3" width="13.28515625" style="9" customWidth="1"/>
    <col min="4" max="4" width="14.85546875" style="9" customWidth="1"/>
    <col min="5" max="5" width="14.85546875" style="9" hidden="1" customWidth="1" outlineLevel="1"/>
    <col min="6" max="6" width="13" style="9" customWidth="1" collapsed="1"/>
    <col min="7" max="7" width="9.42578125" style="9" customWidth="1"/>
    <col min="8" max="8" width="13" style="9" customWidth="1"/>
    <col min="9" max="9" width="10.140625" style="9" customWidth="1"/>
    <col min="10" max="10" width="12" style="9" customWidth="1"/>
    <col min="11" max="11" width="12.28515625" style="9" customWidth="1"/>
    <col min="12" max="12" width="1.140625" style="9" customWidth="1"/>
    <col min="13" max="13" width="9.140625" style="9"/>
    <col min="14" max="14" width="14.28515625" style="9" customWidth="1"/>
    <col min="15" max="15" width="15.7109375" style="9" customWidth="1"/>
    <col min="16" max="16" width="9.140625" style="9"/>
    <col min="17" max="17" width="12.7109375" style="9" customWidth="1"/>
    <col min="18" max="18" width="10.5703125" style="9" customWidth="1"/>
    <col min="19" max="16384" width="9.140625" style="9"/>
  </cols>
  <sheetData>
    <row r="1" spans="1:12" ht="3.75" customHeight="1" x14ac:dyDescent="0.2">
      <c r="A1" s="11"/>
      <c r="B1" s="12"/>
      <c r="C1" s="12"/>
      <c r="D1" s="12"/>
      <c r="E1" s="12"/>
      <c r="F1" s="13"/>
      <c r="G1" s="12"/>
      <c r="H1" s="12"/>
      <c r="I1" s="13"/>
      <c r="J1" s="12"/>
      <c r="K1" s="12"/>
      <c r="L1" s="14"/>
    </row>
    <row r="2" spans="1:12" s="22" customFormat="1" ht="20.25" customHeight="1" x14ac:dyDescent="0.2">
      <c r="A2" s="52" t="s">
        <v>65</v>
      </c>
      <c r="B2" s="328"/>
      <c r="C2" s="328"/>
      <c r="D2" s="19"/>
      <c r="E2" s="19"/>
      <c r="F2" s="53"/>
      <c r="G2" s="28" t="s">
        <v>66</v>
      </c>
      <c r="H2" s="318"/>
      <c r="I2" s="319"/>
      <c r="J2" s="54"/>
      <c r="K2" s="19"/>
      <c r="L2" s="55"/>
    </row>
    <row r="3" spans="1:12" ht="8.25" customHeight="1" x14ac:dyDescent="0.2">
      <c r="A3" s="36"/>
      <c r="B3" s="10"/>
      <c r="C3" s="10"/>
      <c r="D3" s="10"/>
      <c r="E3" s="10"/>
      <c r="F3" s="18"/>
      <c r="G3" s="10"/>
      <c r="H3" s="10"/>
      <c r="I3" s="18"/>
      <c r="J3" s="10"/>
      <c r="K3" s="10"/>
      <c r="L3" s="16"/>
    </row>
    <row r="4" spans="1:12" ht="30.75" customHeight="1" x14ac:dyDescent="0.2">
      <c r="A4" s="35" t="s">
        <v>52</v>
      </c>
      <c r="B4" s="324"/>
      <c r="C4" s="324"/>
      <c r="D4" s="324"/>
      <c r="E4" s="324"/>
      <c r="F4" s="325"/>
      <c r="G4" s="15" t="s">
        <v>70</v>
      </c>
      <c r="H4" s="320"/>
      <c r="I4" s="321"/>
      <c r="J4" s="50"/>
      <c r="K4" s="10"/>
      <c r="L4" s="16"/>
    </row>
    <row r="5" spans="1:12" ht="7.5" customHeight="1" x14ac:dyDescent="0.2">
      <c r="A5" s="17"/>
      <c r="B5" s="10"/>
      <c r="C5" s="10"/>
      <c r="D5" s="10"/>
      <c r="E5" s="10"/>
      <c r="F5" s="18"/>
      <c r="G5" s="10"/>
      <c r="H5" s="10"/>
      <c r="I5" s="18"/>
      <c r="J5" s="10"/>
      <c r="K5" s="10"/>
      <c r="L5" s="16"/>
    </row>
    <row r="6" spans="1:12" s="22" customFormat="1" ht="24.75" customHeight="1" thickBot="1" x14ac:dyDescent="0.25">
      <c r="A6" s="20" t="s">
        <v>53</v>
      </c>
      <c r="B6" s="322"/>
      <c r="C6" s="326"/>
      <c r="D6" s="326"/>
      <c r="E6" s="326"/>
      <c r="F6" s="327"/>
      <c r="G6" s="21"/>
      <c r="H6" s="322" t="s">
        <v>99</v>
      </c>
      <c r="I6" s="323"/>
      <c r="J6" s="51"/>
      <c r="K6" s="329"/>
      <c r="L6" s="330"/>
    </row>
    <row r="7" spans="1:12" s="22" customFormat="1" ht="15" thickBot="1" x14ac:dyDescent="0.25">
      <c r="A7" s="352" t="s">
        <v>72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2" customFormat="1" ht="45" customHeight="1" thickBot="1" x14ac:dyDescent="0.25">
      <c r="A8" s="152" t="s">
        <v>104</v>
      </c>
      <c r="B8" s="150"/>
      <c r="C8" s="151" t="s">
        <v>101</v>
      </c>
      <c r="D8" s="75"/>
      <c r="F8" s="151" t="s">
        <v>102</v>
      </c>
      <c r="G8" s="75"/>
      <c r="H8" s="151" t="s">
        <v>103</v>
      </c>
      <c r="I8" s="75"/>
      <c r="J8" s="151" t="s">
        <v>74</v>
      </c>
      <c r="K8" s="75"/>
    </row>
    <row r="9" spans="1:12" ht="6.75" customHeight="1" thickBot="1" x14ac:dyDescent="0.25">
      <c r="A9" s="23"/>
      <c r="B9" s="24"/>
      <c r="C9" s="10"/>
      <c r="D9" s="10"/>
      <c r="E9" s="10"/>
      <c r="F9" s="24"/>
      <c r="G9" s="10"/>
      <c r="H9" s="10"/>
      <c r="I9" s="10"/>
      <c r="J9" s="10"/>
      <c r="K9" s="10"/>
    </row>
    <row r="10" spans="1:12" ht="12" customHeight="1" x14ac:dyDescent="0.2">
      <c r="A10" s="350" t="s">
        <v>61</v>
      </c>
      <c r="B10" s="331"/>
      <c r="C10" s="332"/>
      <c r="D10" s="332"/>
      <c r="E10" s="332"/>
      <c r="F10" s="332"/>
      <c r="G10" s="332"/>
      <c r="H10" s="332"/>
      <c r="I10" s="332"/>
      <c r="J10" s="332"/>
      <c r="K10" s="332"/>
      <c r="L10" s="333"/>
    </row>
    <row r="11" spans="1:12" ht="59.25" customHeight="1" thickBot="1" x14ac:dyDescent="0.25">
      <c r="A11" s="351"/>
      <c r="B11" s="334"/>
      <c r="C11" s="335"/>
      <c r="D11" s="335"/>
      <c r="E11" s="335"/>
      <c r="F11" s="335"/>
      <c r="G11" s="335"/>
      <c r="H11" s="335"/>
      <c r="I11" s="335"/>
      <c r="J11" s="335"/>
      <c r="K11" s="335"/>
      <c r="L11" s="336"/>
    </row>
    <row r="12" spans="1:12" ht="8.25" customHeight="1" thickBot="1" x14ac:dyDescent="0.25">
      <c r="A12" s="28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22.5" customHeight="1" x14ac:dyDescent="0.2">
      <c r="A13" s="63" t="s">
        <v>85</v>
      </c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14"/>
    </row>
    <row r="14" spans="1:12" ht="15" x14ac:dyDescent="0.2">
      <c r="A14" s="42" t="s">
        <v>82</v>
      </c>
      <c r="B14" s="41"/>
      <c r="C14" s="62" t="s">
        <v>75</v>
      </c>
      <c r="D14" s="10"/>
      <c r="E14" s="10"/>
      <c r="F14" s="41"/>
      <c r="G14" s="62" t="s">
        <v>80</v>
      </c>
      <c r="H14" s="10"/>
      <c r="I14" s="41"/>
      <c r="J14" s="62" t="s">
        <v>76</v>
      </c>
      <c r="K14" s="41"/>
      <c r="L14" s="58"/>
    </row>
    <row r="15" spans="1:12" ht="15" x14ac:dyDescent="0.2">
      <c r="A15" s="42"/>
      <c r="B15" s="41"/>
      <c r="C15" s="60" t="s">
        <v>77</v>
      </c>
      <c r="D15" s="10"/>
      <c r="E15" s="10"/>
      <c r="F15" s="41"/>
      <c r="G15" s="117"/>
      <c r="H15" s="119"/>
      <c r="I15" s="106"/>
      <c r="J15" s="118"/>
      <c r="K15" s="119"/>
      <c r="L15" s="58"/>
    </row>
    <row r="16" spans="1:12" ht="15" x14ac:dyDescent="0.2">
      <c r="A16" s="42"/>
      <c r="B16" s="41"/>
      <c r="C16" s="60" t="s">
        <v>97</v>
      </c>
      <c r="D16" s="10"/>
      <c r="E16" s="10"/>
      <c r="F16" s="41"/>
      <c r="G16" s="117"/>
      <c r="H16" s="119"/>
      <c r="I16" s="106"/>
      <c r="J16" s="117"/>
      <c r="K16" s="119"/>
      <c r="L16" s="58"/>
    </row>
    <row r="17" spans="1:12" ht="15" x14ac:dyDescent="0.2">
      <c r="A17" s="42"/>
      <c r="B17" s="41"/>
      <c r="C17" s="60" t="s">
        <v>78</v>
      </c>
      <c r="D17" s="10"/>
      <c r="E17" s="10"/>
      <c r="F17" s="41"/>
      <c r="G17" s="118"/>
      <c r="H17" s="119"/>
      <c r="I17" s="106"/>
      <c r="J17" s="118"/>
      <c r="K17" s="119"/>
      <c r="L17" s="58"/>
    </row>
    <row r="18" spans="1:12" ht="15" x14ac:dyDescent="0.2">
      <c r="A18" s="42"/>
      <c r="B18" s="41"/>
      <c r="C18" s="60" t="s">
        <v>79</v>
      </c>
      <c r="D18" s="10"/>
      <c r="E18" s="10"/>
      <c r="F18" s="41"/>
      <c r="G18" s="118"/>
      <c r="H18" s="119"/>
      <c r="I18" s="106"/>
      <c r="J18" s="117"/>
      <c r="K18" s="119"/>
      <c r="L18" s="58"/>
    </row>
    <row r="19" spans="1:12" ht="15" x14ac:dyDescent="0.2">
      <c r="A19" s="42"/>
      <c r="B19" s="41"/>
      <c r="C19" s="61" t="s">
        <v>73</v>
      </c>
      <c r="D19" s="10"/>
      <c r="E19" s="10"/>
      <c r="F19" s="41"/>
      <c r="G19" s="117"/>
      <c r="H19" s="119"/>
      <c r="I19" s="106"/>
      <c r="J19" s="117"/>
      <c r="K19" s="119"/>
      <c r="L19" s="58"/>
    </row>
    <row r="20" spans="1:12" ht="6" customHeight="1" x14ac:dyDescent="0.2">
      <c r="A20" s="42"/>
      <c r="B20" s="156"/>
      <c r="C20" s="156"/>
      <c r="D20" s="157"/>
      <c r="E20" s="157"/>
      <c r="F20" s="156"/>
      <c r="G20" s="158"/>
      <c r="H20" s="158"/>
      <c r="I20" s="158"/>
      <c r="J20" s="158"/>
      <c r="K20" s="158"/>
      <c r="L20" s="58"/>
    </row>
    <row r="21" spans="1:12" ht="15" x14ac:dyDescent="0.2">
      <c r="A21" s="42" t="s">
        <v>81</v>
      </c>
      <c r="B21" s="41"/>
      <c r="C21" s="61" t="s">
        <v>83</v>
      </c>
      <c r="D21" s="61"/>
      <c r="E21" s="61"/>
      <c r="F21" s="296"/>
      <c r="G21" s="297"/>
      <c r="H21" s="297"/>
      <c r="I21" s="297"/>
      <c r="J21" s="297"/>
      <c r="K21" s="297"/>
      <c r="L21" s="68"/>
    </row>
    <row r="22" spans="1:12" ht="15" customHeight="1" x14ac:dyDescent="0.2">
      <c r="A22" s="42"/>
      <c r="B22" s="41"/>
      <c r="C22" s="61" t="s">
        <v>84</v>
      </c>
      <c r="D22" s="61"/>
      <c r="E22" s="61"/>
      <c r="F22" s="296"/>
      <c r="G22" s="297"/>
      <c r="H22" s="297"/>
      <c r="I22" s="297"/>
      <c r="J22" s="297"/>
      <c r="K22" s="297"/>
      <c r="L22" s="68"/>
    </row>
    <row r="23" spans="1:12" ht="3.75" customHeight="1" x14ac:dyDescent="0.2">
      <c r="A23" s="42"/>
      <c r="B23" s="64"/>
      <c r="C23" s="65"/>
      <c r="D23" s="57"/>
      <c r="E23" s="57"/>
      <c r="F23" s="64"/>
      <c r="G23" s="59"/>
      <c r="H23" s="59"/>
      <c r="I23" s="59"/>
      <c r="J23" s="59"/>
      <c r="K23" s="59"/>
      <c r="L23" s="68"/>
    </row>
    <row r="24" spans="1:12" ht="15" x14ac:dyDescent="0.2">
      <c r="A24" s="42" t="s">
        <v>93</v>
      </c>
      <c r="B24" s="71"/>
      <c r="C24" s="72" t="s">
        <v>94</v>
      </c>
      <c r="D24" s="356"/>
      <c r="E24" s="356"/>
      <c r="F24" s="357"/>
      <c r="G24" s="357"/>
      <c r="H24" s="357"/>
      <c r="I24" s="88"/>
      <c r="J24" s="89" t="s">
        <v>95</v>
      </c>
      <c r="K24" s="73"/>
      <c r="L24" s="68"/>
    </row>
    <row r="25" spans="1:12" ht="5.25" customHeight="1" thickBot="1" x14ac:dyDescent="0.25">
      <c r="A25" s="42"/>
      <c r="B25" s="41"/>
      <c r="C25" s="66"/>
      <c r="D25" s="61"/>
      <c r="E25" s="61"/>
      <c r="F25" s="66"/>
      <c r="G25" s="67"/>
      <c r="H25" s="67"/>
      <c r="I25" s="67"/>
      <c r="J25" s="67"/>
      <c r="K25" s="67"/>
      <c r="L25" s="68"/>
    </row>
    <row r="26" spans="1:12" ht="15" x14ac:dyDescent="0.2">
      <c r="A26" s="42" t="s">
        <v>86</v>
      </c>
      <c r="B26" s="41"/>
      <c r="C26" s="61" t="s">
        <v>87</v>
      </c>
      <c r="D26" s="61"/>
      <c r="E26" s="61"/>
      <c r="F26" s="66"/>
      <c r="G26" s="67"/>
      <c r="H26" s="74"/>
      <c r="I26" s="67"/>
      <c r="J26" s="67"/>
      <c r="K26" s="107"/>
      <c r="L26" s="68"/>
    </row>
    <row r="27" spans="1:12" ht="15" x14ac:dyDescent="0.2">
      <c r="A27" s="42"/>
      <c r="B27" s="41"/>
      <c r="C27" s="61" t="s">
        <v>88</v>
      </c>
      <c r="D27" s="61"/>
      <c r="E27" s="61"/>
      <c r="F27" s="66"/>
      <c r="G27" s="67"/>
      <c r="H27" s="67"/>
      <c r="I27" s="67"/>
      <c r="J27" s="67"/>
      <c r="K27" s="108"/>
      <c r="L27" s="68"/>
    </row>
    <row r="28" spans="1:12" ht="15.75" thickBot="1" x14ac:dyDescent="0.25">
      <c r="A28" s="42"/>
      <c r="B28" s="41"/>
      <c r="C28" s="61" t="s">
        <v>89</v>
      </c>
      <c r="D28" s="61"/>
      <c r="E28" s="61"/>
      <c r="F28" s="66"/>
      <c r="G28" s="67"/>
      <c r="H28" s="67"/>
      <c r="I28" s="67"/>
      <c r="J28" s="67"/>
      <c r="K28" s="76"/>
      <c r="L28" s="68"/>
    </row>
    <row r="29" spans="1:12" ht="9.75" customHeight="1" thickBot="1" x14ac:dyDescent="0.25">
      <c r="A29" s="20"/>
      <c r="B29" s="165"/>
      <c r="C29" s="166"/>
      <c r="D29" s="166"/>
      <c r="E29" s="166"/>
      <c r="F29" s="167"/>
      <c r="G29" s="69"/>
      <c r="H29" s="69"/>
      <c r="I29" s="69"/>
      <c r="J29" s="69"/>
      <c r="K29" s="69"/>
      <c r="L29" s="70"/>
    </row>
    <row r="30" spans="1:12" ht="9" customHeight="1" thickBot="1" x14ac:dyDescent="0.3">
      <c r="A30" s="10"/>
      <c r="B30" s="10"/>
      <c r="C30" s="10"/>
      <c r="D30" s="10"/>
      <c r="E30" s="10"/>
      <c r="F30" s="26"/>
      <c r="G30" s="27">
        <f>(H10-K10)</f>
        <v>0</v>
      </c>
      <c r="H30" s="10"/>
      <c r="I30" s="10"/>
      <c r="K30" s="10"/>
    </row>
    <row r="31" spans="1:12" ht="21.75" customHeight="1" x14ac:dyDescent="0.2">
      <c r="A31" s="339" t="s">
        <v>54</v>
      </c>
      <c r="B31" s="340"/>
      <c r="C31" s="309" t="s">
        <v>64</v>
      </c>
      <c r="D31" s="311" t="s">
        <v>62</v>
      </c>
      <c r="E31" s="311" t="s">
        <v>100</v>
      </c>
      <c r="F31" s="345" t="s">
        <v>68</v>
      </c>
      <c r="G31" s="309" t="s">
        <v>69</v>
      </c>
      <c r="H31" s="348"/>
      <c r="I31" s="348"/>
      <c r="J31" s="348"/>
      <c r="K31" s="348"/>
      <c r="L31" s="349"/>
    </row>
    <row r="32" spans="1:12" s="22" customFormat="1" ht="14.25" customHeight="1" x14ac:dyDescent="0.2">
      <c r="A32" s="341"/>
      <c r="B32" s="342"/>
      <c r="C32" s="310"/>
      <c r="D32" s="302"/>
      <c r="E32" s="302"/>
      <c r="F32" s="346"/>
      <c r="G32" s="307" t="s">
        <v>176</v>
      </c>
      <c r="H32" s="302">
        <v>2024</v>
      </c>
      <c r="I32" s="302">
        <v>2025</v>
      </c>
      <c r="J32" s="302">
        <v>2026</v>
      </c>
      <c r="K32" s="298" t="str">
        <f>CONCATENATE("Post ",J32)</f>
        <v>Post 2026</v>
      </c>
      <c r="L32" s="299"/>
    </row>
    <row r="33" spans="1:13" ht="21.75" customHeight="1" thickBot="1" x14ac:dyDescent="0.25">
      <c r="A33" s="343"/>
      <c r="B33" s="344"/>
      <c r="C33" s="308"/>
      <c r="D33" s="312"/>
      <c r="E33" s="312"/>
      <c r="F33" s="347"/>
      <c r="G33" s="308"/>
      <c r="H33" s="303"/>
      <c r="I33" s="303"/>
      <c r="J33" s="303"/>
      <c r="K33" s="300"/>
      <c r="L33" s="301"/>
    </row>
    <row r="34" spans="1:13" s="22" customFormat="1" ht="34.5" customHeight="1" thickBot="1" x14ac:dyDescent="0.25">
      <c r="A34" s="337" t="s">
        <v>63</v>
      </c>
      <c r="B34" s="338"/>
      <c r="C34" s="143"/>
      <c r="D34" s="91"/>
      <c r="E34" s="144"/>
      <c r="F34" s="47"/>
      <c r="G34" s="82"/>
      <c r="H34" s="91"/>
      <c r="I34" s="91"/>
      <c r="J34" s="91"/>
      <c r="K34" s="83"/>
      <c r="L34" s="85"/>
    </row>
    <row r="35" spans="1:13" s="22" customFormat="1" ht="32.25" customHeight="1" thickTop="1" thickBot="1" x14ac:dyDescent="0.25">
      <c r="A35" s="361" t="s">
        <v>55</v>
      </c>
      <c r="B35" s="362"/>
      <c r="C35" s="145"/>
      <c r="D35" s="125"/>
      <c r="E35" s="126"/>
      <c r="F35" s="48"/>
      <c r="G35" s="86"/>
      <c r="H35" s="84"/>
      <c r="I35" s="84"/>
      <c r="J35" s="84"/>
      <c r="K35" s="87"/>
      <c r="L35" s="141"/>
    </row>
    <row r="36" spans="1:13" s="22" customFormat="1" ht="30.75" customHeight="1" thickTop="1" thickBot="1" x14ac:dyDescent="0.25">
      <c r="A36" s="361" t="s">
        <v>56</v>
      </c>
      <c r="B36" s="362"/>
      <c r="C36" s="145"/>
      <c r="D36" s="125"/>
      <c r="E36" s="126"/>
      <c r="F36" s="48"/>
      <c r="G36" s="86"/>
      <c r="H36" s="84"/>
      <c r="I36" s="84"/>
      <c r="J36" s="84"/>
      <c r="K36" s="87"/>
      <c r="L36" s="141"/>
    </row>
    <row r="37" spans="1:13" s="22" customFormat="1" ht="37.5" customHeight="1" thickTop="1" thickBot="1" x14ac:dyDescent="0.25">
      <c r="A37" s="361" t="s">
        <v>57</v>
      </c>
      <c r="B37" s="362"/>
      <c r="C37" s="145"/>
      <c r="D37" s="125"/>
      <c r="E37" s="126"/>
      <c r="F37" s="48"/>
      <c r="G37" s="86"/>
      <c r="H37" s="84"/>
      <c r="I37" s="84"/>
      <c r="J37" s="84"/>
      <c r="K37" s="87"/>
      <c r="L37" s="141"/>
    </row>
    <row r="38" spans="1:13" s="22" customFormat="1" ht="31.5" customHeight="1" thickTop="1" thickBot="1" x14ac:dyDescent="0.25">
      <c r="A38" s="361" t="s">
        <v>174</v>
      </c>
      <c r="B38" s="362"/>
      <c r="C38" s="145"/>
      <c r="D38" s="125"/>
      <c r="E38" s="126"/>
      <c r="F38" s="48"/>
      <c r="G38" s="86"/>
      <c r="H38" s="84"/>
      <c r="I38" s="84"/>
      <c r="J38" s="84"/>
      <c r="K38" s="87"/>
      <c r="L38" s="141"/>
    </row>
    <row r="39" spans="1:13" s="22" customFormat="1" ht="30" customHeight="1" thickTop="1" thickBot="1" x14ac:dyDescent="0.25">
      <c r="A39" s="361" t="s">
        <v>58</v>
      </c>
      <c r="B39" s="362"/>
      <c r="C39" s="145"/>
      <c r="D39" s="125"/>
      <c r="E39" s="126"/>
      <c r="F39" s="48"/>
      <c r="G39" s="86"/>
      <c r="H39" s="84"/>
      <c r="I39" s="84"/>
      <c r="J39" s="84"/>
      <c r="K39" s="87"/>
      <c r="L39" s="141"/>
    </row>
    <row r="40" spans="1:13" s="22" customFormat="1" ht="34.5" customHeight="1" thickTop="1" thickBot="1" x14ac:dyDescent="0.25">
      <c r="A40" s="363" t="s">
        <v>59</v>
      </c>
      <c r="B40" s="364"/>
      <c r="C40" s="146"/>
      <c r="D40" s="147"/>
      <c r="E40" s="133"/>
      <c r="F40" s="134"/>
      <c r="G40" s="135"/>
      <c r="H40" s="137"/>
      <c r="I40" s="137"/>
      <c r="J40" s="137"/>
      <c r="K40" s="136"/>
      <c r="L40" s="142"/>
      <c r="M40" s="90"/>
    </row>
    <row r="41" spans="1:13" s="22" customFormat="1" ht="41.25" customHeight="1" thickBot="1" x14ac:dyDescent="0.25">
      <c r="A41" s="369" t="s">
        <v>71</v>
      </c>
      <c r="B41" s="370"/>
      <c r="C41" s="148">
        <f t="shared" ref="C41:L41" si="0">SUM(C34:C40)</f>
        <v>0</v>
      </c>
      <c r="D41" s="127">
        <f t="shared" si="0"/>
        <v>0</v>
      </c>
      <c r="E41" s="128" t="e">
        <f>+D41/C41</f>
        <v>#DIV/0!</v>
      </c>
      <c r="F41" s="149">
        <f t="shared" si="0"/>
        <v>0</v>
      </c>
      <c r="G41" s="129">
        <f>SUM(G34:G40)</f>
        <v>0</v>
      </c>
      <c r="H41" s="130">
        <f>SUM(H34:H40)</f>
        <v>0</v>
      </c>
      <c r="I41" s="130">
        <f>SUM(I34:I40)</f>
        <v>0</v>
      </c>
      <c r="J41" s="130">
        <f>SUM(J34:J40)</f>
        <v>0</v>
      </c>
      <c r="K41" s="131">
        <f t="shared" si="0"/>
        <v>0</v>
      </c>
      <c r="L41" s="132">
        <f t="shared" si="0"/>
        <v>0</v>
      </c>
    </row>
    <row r="42" spans="1:13" ht="33.75" customHeight="1" thickBot="1" x14ac:dyDescent="0.25">
      <c r="A42" s="138" t="s">
        <v>98</v>
      </c>
      <c r="B42" s="139"/>
      <c r="C42" s="140"/>
      <c r="D42" s="140"/>
      <c r="E42" s="140"/>
      <c r="F42" s="139"/>
      <c r="G42" s="139"/>
      <c r="H42" s="139"/>
      <c r="I42" s="304">
        <f>+F41*0.05</f>
        <v>0</v>
      </c>
      <c r="J42" s="305"/>
      <c r="K42" s="305"/>
      <c r="L42" s="306"/>
    </row>
    <row r="43" spans="1:13" s="22" customFormat="1" ht="34.5" customHeight="1" thickBot="1" x14ac:dyDescent="0.25">
      <c r="A43" s="358" t="s">
        <v>60</v>
      </c>
      <c r="B43" s="359"/>
      <c r="C43" s="360"/>
      <c r="D43" s="294"/>
      <c r="E43" s="294"/>
      <c r="F43" s="371"/>
      <c r="G43" s="371"/>
      <c r="H43" s="371"/>
      <c r="I43" s="372">
        <f>F41+I42</f>
        <v>0</v>
      </c>
      <c r="J43" s="373"/>
      <c r="K43" s="373"/>
      <c r="L43" s="374"/>
    </row>
    <row r="44" spans="1:13" s="22" customFormat="1" ht="6.75" customHeight="1" thickBot="1" x14ac:dyDescent="0.25">
      <c r="A44" s="160"/>
      <c r="B44" s="161"/>
      <c r="C44" s="162"/>
      <c r="D44" s="154"/>
      <c r="E44" s="154"/>
      <c r="F44" s="153"/>
      <c r="G44" s="153"/>
      <c r="H44" s="153"/>
      <c r="I44" s="163"/>
      <c r="J44" s="164"/>
      <c r="K44" s="164"/>
      <c r="L44" s="159"/>
    </row>
    <row r="45" spans="1:13" ht="38.25" customHeight="1" thickBot="1" x14ac:dyDescent="0.25">
      <c r="A45" s="313" t="s">
        <v>157</v>
      </c>
      <c r="B45" s="314"/>
      <c r="C45" s="168" t="e">
        <f>'Active Travel Cost Breakdown'!G66</f>
        <v>#DIV/0!</v>
      </c>
      <c r="D45" s="169"/>
      <c r="E45" s="235"/>
      <c r="F45" s="236" t="e">
        <f>C45/I43</f>
        <v>#DIV/0!</v>
      </c>
      <c r="G45" s="315" t="s">
        <v>158</v>
      </c>
      <c r="H45" s="316"/>
      <c r="I45" s="316"/>
      <c r="J45" s="316"/>
      <c r="K45" s="316"/>
      <c r="L45" s="317"/>
    </row>
    <row r="46" spans="1:13" ht="30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24" customHeight="1" x14ac:dyDescent="0.2">
      <c r="A47" s="294"/>
      <c r="B47" s="295"/>
      <c r="C47" s="30"/>
      <c r="D47" s="120"/>
      <c r="E47" s="120"/>
      <c r="F47" s="43"/>
      <c r="G47" s="43"/>
      <c r="H47" s="43"/>
      <c r="I47" s="29"/>
      <c r="J47" s="30"/>
      <c r="K47" s="371"/>
      <c r="L47" s="371"/>
    </row>
    <row r="48" spans="1:13" s="10" customFormat="1" ht="29.25" customHeight="1" x14ac:dyDescent="0.2">
      <c r="A48" s="295"/>
      <c r="B48" s="295"/>
      <c r="C48" s="29"/>
      <c r="D48" s="43"/>
      <c r="E48" s="43"/>
      <c r="F48" s="43"/>
      <c r="G48" s="43"/>
      <c r="H48" s="43"/>
      <c r="I48" s="30"/>
      <c r="J48" s="30"/>
      <c r="K48" s="371"/>
      <c r="L48" s="371"/>
    </row>
    <row r="49" spans="1:15" s="10" customFormat="1" ht="10.5" customHeight="1" x14ac:dyDescent="0.2">
      <c r="A49" s="44"/>
      <c r="B49" s="44"/>
      <c r="C49" s="29"/>
      <c r="D49" s="43"/>
      <c r="E49" s="43"/>
      <c r="F49" s="43"/>
      <c r="G49" s="43"/>
      <c r="H49" s="43"/>
      <c r="I49" s="30"/>
      <c r="J49" s="30"/>
      <c r="K49" s="34"/>
      <c r="L49" s="34"/>
    </row>
    <row r="50" spans="1:15" s="10" customFormat="1" x14ac:dyDescent="0.2">
      <c r="A50" s="121"/>
      <c r="B50" s="121"/>
      <c r="C50" s="29"/>
      <c r="D50" s="43"/>
      <c r="E50" s="43"/>
      <c r="F50" s="43"/>
      <c r="G50" s="43"/>
      <c r="H50" s="43"/>
      <c r="I50" s="30"/>
      <c r="J50" s="30"/>
      <c r="K50" s="122"/>
      <c r="L50" s="122"/>
    </row>
    <row r="51" spans="1:15" s="10" customFormat="1" ht="10.5" customHeight="1" x14ac:dyDescent="0.2">
      <c r="A51" s="121"/>
      <c r="B51" s="121"/>
      <c r="C51" s="29"/>
      <c r="D51" s="43"/>
      <c r="E51" s="43"/>
      <c r="F51" s="43"/>
      <c r="G51" s="43"/>
      <c r="H51" s="43"/>
      <c r="I51" s="30"/>
      <c r="J51" s="30"/>
      <c r="K51" s="122"/>
      <c r="L51" s="122"/>
    </row>
    <row r="52" spans="1:15" s="10" customFormat="1" ht="13.5" customHeight="1" x14ac:dyDescent="0.2">
      <c r="A52" s="44"/>
      <c r="B52" s="44"/>
      <c r="C52" s="29"/>
      <c r="D52" s="43"/>
      <c r="E52" s="43"/>
      <c r="G52" s="43"/>
      <c r="H52" s="43"/>
      <c r="I52" s="30"/>
      <c r="J52" s="30"/>
      <c r="K52" s="34"/>
      <c r="L52" s="34"/>
    </row>
    <row r="53" spans="1:15" s="10" customFormat="1" ht="15.75" customHeight="1" x14ac:dyDescent="0.2">
      <c r="B53" s="31"/>
      <c r="C53" s="31"/>
      <c r="F53" s="45"/>
    </row>
    <row r="54" spans="1:15" s="10" customFormat="1" ht="3.75" customHeight="1" x14ac:dyDescent="0.2">
      <c r="B54" s="31"/>
      <c r="C54" s="31"/>
    </row>
    <row r="55" spans="1:15" s="10" customFormat="1" x14ac:dyDescent="0.2">
      <c r="B55" s="31"/>
      <c r="C55" s="31"/>
    </row>
    <row r="56" spans="1:15" s="10" customFormat="1" ht="30.75" customHeight="1" x14ac:dyDescent="0.2">
      <c r="A56" s="38" t="s">
        <v>52</v>
      </c>
      <c r="B56" s="365">
        <f>B4</f>
        <v>0</v>
      </c>
      <c r="C56" s="366"/>
      <c r="D56" s="366"/>
      <c r="E56" s="366"/>
      <c r="F56" s="366"/>
      <c r="G56" s="366"/>
      <c r="H56" s="366"/>
      <c r="I56" s="366"/>
      <c r="J56" s="49" t="s">
        <v>70</v>
      </c>
      <c r="K56" s="367">
        <f>H4</f>
        <v>0</v>
      </c>
      <c r="L56" s="368"/>
    </row>
    <row r="57" spans="1:15" s="10" customFormat="1" x14ac:dyDescent="0.2">
      <c r="B57" s="31"/>
      <c r="C57" s="31"/>
    </row>
    <row r="58" spans="1:15" ht="15" thickBot="1" x14ac:dyDescent="0.25"/>
    <row r="59" spans="1:15" ht="22.5" customHeight="1" x14ac:dyDescent="0.2">
      <c r="A59" s="339" t="s">
        <v>96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4"/>
    </row>
    <row r="60" spans="1:15" ht="51" customHeight="1" x14ac:dyDescent="0.2">
      <c r="A60" s="353"/>
      <c r="B60" s="10"/>
      <c r="C60" s="95" t="s">
        <v>90</v>
      </c>
      <c r="D60" s="78"/>
      <c r="E60" s="78"/>
      <c r="F60" s="78"/>
      <c r="G60" s="79" t="s">
        <v>91</v>
      </c>
      <c r="H60" s="78"/>
      <c r="I60" s="78"/>
      <c r="J60" s="80"/>
      <c r="K60" s="354" t="s">
        <v>92</v>
      </c>
      <c r="L60" s="355"/>
      <c r="N60" s="101"/>
      <c r="O60" s="102"/>
    </row>
    <row r="61" spans="1:15" ht="29.25" customHeight="1" x14ac:dyDescent="0.25">
      <c r="A61" s="17"/>
      <c r="B61" s="10"/>
      <c r="C61" s="96">
        <v>1</v>
      </c>
      <c r="D61" s="109"/>
      <c r="E61" s="123"/>
      <c r="F61" s="77"/>
      <c r="G61" s="77"/>
      <c r="H61" s="77"/>
      <c r="I61" s="77"/>
      <c r="J61" s="110"/>
      <c r="K61" s="283"/>
      <c r="L61" s="284"/>
      <c r="N61" s="101"/>
      <c r="O61" s="103"/>
    </row>
    <row r="62" spans="1:15" ht="29.25" customHeight="1" x14ac:dyDescent="0.25">
      <c r="A62" s="17" t="s">
        <v>67</v>
      </c>
      <c r="B62" s="10"/>
      <c r="C62" s="96">
        <v>2</v>
      </c>
      <c r="D62" s="109"/>
      <c r="E62" s="123"/>
      <c r="F62" s="77"/>
      <c r="G62" s="77"/>
      <c r="H62" s="77"/>
      <c r="I62" s="77"/>
      <c r="J62" s="110"/>
      <c r="K62" s="283"/>
      <c r="L62" s="284"/>
      <c r="N62" s="101"/>
      <c r="O62" s="103"/>
    </row>
    <row r="63" spans="1:15" ht="29.25" customHeight="1" x14ac:dyDescent="0.25">
      <c r="A63" s="17"/>
      <c r="B63" s="10"/>
      <c r="C63" s="96">
        <v>3</v>
      </c>
      <c r="D63" s="109"/>
      <c r="E63" s="123"/>
      <c r="F63" s="77"/>
      <c r="G63" s="77"/>
      <c r="H63" s="77"/>
      <c r="I63" s="77"/>
      <c r="J63" s="110"/>
      <c r="K63" s="283"/>
      <c r="L63" s="284"/>
      <c r="N63" s="101"/>
      <c r="O63" s="103"/>
    </row>
    <row r="64" spans="1:15" ht="29.25" customHeight="1" x14ac:dyDescent="0.25">
      <c r="A64" s="17"/>
      <c r="B64" s="10"/>
      <c r="C64" s="96">
        <v>4</v>
      </c>
      <c r="D64" s="109"/>
      <c r="E64" s="123"/>
      <c r="F64" s="77"/>
      <c r="G64" s="77"/>
      <c r="H64" s="77"/>
      <c r="I64" s="77"/>
      <c r="J64" s="110"/>
      <c r="K64" s="283"/>
      <c r="L64" s="284"/>
      <c r="N64" s="101"/>
      <c r="O64" s="103"/>
    </row>
    <row r="65" spans="1:15" ht="29.25" customHeight="1" x14ac:dyDescent="0.25">
      <c r="A65" s="17"/>
      <c r="B65" s="37"/>
      <c r="C65" s="96">
        <v>5</v>
      </c>
      <c r="D65" s="109"/>
      <c r="E65" s="123"/>
      <c r="F65" s="77"/>
      <c r="G65" s="77"/>
      <c r="H65" s="77"/>
      <c r="I65" s="77"/>
      <c r="J65" s="110"/>
      <c r="K65" s="283"/>
      <c r="L65" s="284"/>
      <c r="N65" s="101"/>
      <c r="O65" s="103"/>
    </row>
    <row r="66" spans="1:15" ht="22.5" customHeight="1" x14ac:dyDescent="0.25">
      <c r="A66" s="17"/>
      <c r="B66" s="10"/>
      <c r="C66" s="96">
        <v>6</v>
      </c>
      <c r="D66" s="109"/>
      <c r="E66" s="123"/>
      <c r="F66" s="77"/>
      <c r="G66" s="77"/>
      <c r="H66" s="77"/>
      <c r="I66" s="77"/>
      <c r="J66" s="110"/>
      <c r="K66" s="283"/>
      <c r="L66" s="284"/>
      <c r="N66" s="101"/>
      <c r="O66" s="103"/>
    </row>
    <row r="67" spans="1:15" ht="22.5" customHeight="1" x14ac:dyDescent="0.25">
      <c r="A67" s="17"/>
      <c r="B67" s="10"/>
      <c r="C67" s="96">
        <v>7</v>
      </c>
      <c r="D67" s="109"/>
      <c r="E67" s="123"/>
      <c r="F67" s="77"/>
      <c r="G67" s="77"/>
      <c r="H67" s="77"/>
      <c r="I67" s="77"/>
      <c r="J67" s="110"/>
      <c r="K67" s="283"/>
      <c r="L67" s="284"/>
      <c r="N67" s="101"/>
      <c r="O67" s="103"/>
    </row>
    <row r="68" spans="1:15" s="56" customFormat="1" ht="22.5" customHeight="1" x14ac:dyDescent="0.25">
      <c r="A68" s="81"/>
      <c r="B68" s="23"/>
      <c r="C68" s="96">
        <v>8</v>
      </c>
      <c r="D68" s="289"/>
      <c r="E68" s="290"/>
      <c r="F68" s="291"/>
      <c r="G68" s="291"/>
      <c r="H68" s="291"/>
      <c r="I68" s="291"/>
      <c r="J68" s="292"/>
      <c r="K68" s="283"/>
      <c r="L68" s="284"/>
      <c r="N68" s="101"/>
      <c r="O68" s="103"/>
    </row>
    <row r="69" spans="1:15" s="56" customFormat="1" ht="22.5" customHeight="1" x14ac:dyDescent="0.25">
      <c r="A69" s="81"/>
      <c r="B69" s="23"/>
      <c r="C69" s="96">
        <v>9</v>
      </c>
      <c r="D69" s="109"/>
      <c r="E69" s="123"/>
      <c r="F69" s="77"/>
      <c r="G69" s="77"/>
      <c r="H69" s="77"/>
      <c r="I69" s="77"/>
      <c r="J69" s="110"/>
      <c r="K69" s="293"/>
      <c r="L69" s="284"/>
      <c r="N69" s="101"/>
      <c r="O69" s="103"/>
    </row>
    <row r="70" spans="1:15" s="56" customFormat="1" ht="22.5" customHeight="1" thickBot="1" x14ac:dyDescent="0.3">
      <c r="A70" s="81"/>
      <c r="B70" s="23"/>
      <c r="C70" s="96">
        <v>10</v>
      </c>
      <c r="D70" s="111"/>
      <c r="E70" s="124"/>
      <c r="F70" s="112"/>
      <c r="G70" s="112"/>
      <c r="H70" s="112"/>
      <c r="I70" s="112"/>
      <c r="J70" s="113"/>
      <c r="K70" s="285"/>
      <c r="L70" s="286"/>
      <c r="N70" s="101"/>
      <c r="O70" s="103"/>
    </row>
    <row r="71" spans="1:15" s="56" customFormat="1" ht="22.5" customHeight="1" thickTop="1" x14ac:dyDescent="0.25">
      <c r="A71" s="81"/>
      <c r="B71" s="23"/>
      <c r="C71" s="96">
        <v>11</v>
      </c>
      <c r="D71" s="114"/>
      <c r="E71" s="115"/>
      <c r="F71" s="115"/>
      <c r="G71" s="115"/>
      <c r="H71" s="115"/>
      <c r="I71" s="115"/>
      <c r="J71" s="116"/>
      <c r="K71" s="287">
        <f>SUM(K61:K70)</f>
        <v>0</v>
      </c>
      <c r="L71" s="288"/>
      <c r="N71" s="101"/>
      <c r="O71" s="103"/>
    </row>
    <row r="72" spans="1:15" s="56" customFormat="1" ht="22.5" customHeight="1" thickBot="1" x14ac:dyDescent="0.3">
      <c r="A72" s="81"/>
      <c r="B72" s="23"/>
      <c r="C72" s="97">
        <v>12</v>
      </c>
      <c r="D72" s="94"/>
      <c r="E72" s="94"/>
      <c r="F72" s="92"/>
      <c r="G72" s="92"/>
      <c r="H72" s="92"/>
      <c r="I72" s="92"/>
      <c r="J72" s="92"/>
      <c r="K72" s="99"/>
      <c r="L72" s="93"/>
      <c r="N72" s="101"/>
      <c r="O72" s="103"/>
    </row>
    <row r="73" spans="1:15" ht="28.5" customHeight="1" thickTop="1" thickBot="1" x14ac:dyDescent="0.3">
      <c r="A73" s="32"/>
      <c r="B73" s="25"/>
      <c r="C73" s="98" t="s">
        <v>6</v>
      </c>
      <c r="D73" s="25"/>
      <c r="E73" s="25"/>
      <c r="F73" s="25"/>
      <c r="G73" s="25"/>
      <c r="H73" s="25"/>
      <c r="I73" s="25"/>
      <c r="J73" s="25"/>
      <c r="K73" s="100"/>
      <c r="L73" s="33"/>
      <c r="N73" s="104"/>
      <c r="O73" s="105"/>
    </row>
    <row r="74" spans="1:15" ht="23.25" customHeight="1" x14ac:dyDescent="0.2"/>
    <row r="75" spans="1:15" ht="6.75" customHeight="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1:15" ht="22.5" customHeight="1" x14ac:dyDescent="0.2"/>
    <row r="77" spans="1:15" ht="22.5" customHeight="1" x14ac:dyDescent="0.2"/>
    <row r="78" spans="1:15" ht="22.5" customHeight="1" x14ac:dyDescent="0.2"/>
    <row r="79" spans="1:15" ht="22.5" customHeight="1" x14ac:dyDescent="0.2"/>
    <row r="80" spans="1:15" ht="22.5" customHeight="1" x14ac:dyDescent="0.2"/>
    <row r="100" spans="6:6" ht="15" x14ac:dyDescent="0.25">
      <c r="F100" s="46"/>
    </row>
  </sheetData>
  <mergeCells count="56">
    <mergeCell ref="A59:A60"/>
    <mergeCell ref="K60:L60"/>
    <mergeCell ref="D24:H24"/>
    <mergeCell ref="A43:C43"/>
    <mergeCell ref="A36:B36"/>
    <mergeCell ref="A35:B35"/>
    <mergeCell ref="A40:B40"/>
    <mergeCell ref="A39:B39"/>
    <mergeCell ref="A38:B38"/>
    <mergeCell ref="A37:B37"/>
    <mergeCell ref="B56:I56"/>
    <mergeCell ref="K56:L56"/>
    <mergeCell ref="A41:B41"/>
    <mergeCell ref="K47:L48"/>
    <mergeCell ref="D43:H43"/>
    <mergeCell ref="I43:L43"/>
    <mergeCell ref="K6:L6"/>
    <mergeCell ref="B10:L11"/>
    <mergeCell ref="A34:B34"/>
    <mergeCell ref="A31:B33"/>
    <mergeCell ref="F31:F33"/>
    <mergeCell ref="G31:L31"/>
    <mergeCell ref="F21:K21"/>
    <mergeCell ref="A10:A11"/>
    <mergeCell ref="A7:L7"/>
    <mergeCell ref="H2:I2"/>
    <mergeCell ref="H4:I4"/>
    <mergeCell ref="H6:I6"/>
    <mergeCell ref="B4:F4"/>
    <mergeCell ref="B6:F6"/>
    <mergeCell ref="B2:C2"/>
    <mergeCell ref="A47:B48"/>
    <mergeCell ref="F22:K22"/>
    <mergeCell ref="K32:L33"/>
    <mergeCell ref="I32:I33"/>
    <mergeCell ref="J32:J33"/>
    <mergeCell ref="I42:L42"/>
    <mergeCell ref="G32:G33"/>
    <mergeCell ref="C31:C33"/>
    <mergeCell ref="D31:D33"/>
    <mergeCell ref="H32:H33"/>
    <mergeCell ref="E31:E33"/>
    <mergeCell ref="A45:B45"/>
    <mergeCell ref="G45:L45"/>
    <mergeCell ref="K70:L70"/>
    <mergeCell ref="K71:L71"/>
    <mergeCell ref="K66:L66"/>
    <mergeCell ref="K67:L67"/>
    <mergeCell ref="D68:J68"/>
    <mergeCell ref="K68:L68"/>
    <mergeCell ref="K69:L69"/>
    <mergeCell ref="K61:L61"/>
    <mergeCell ref="K62:L62"/>
    <mergeCell ref="K63:L63"/>
    <mergeCell ref="K64:L64"/>
    <mergeCell ref="K65:L65"/>
  </mergeCells>
  <phoneticPr fontId="0" type="noConversion"/>
  <pageMargins left="0.35433070866141736" right="0" top="0.74803149606299213" bottom="0.74803149606299213" header="0.31496062992125984" footer="0.31496062992125984"/>
  <pageSetup paperSize="9" scale="71" orientation="portrait" r:id="rId1"/>
  <headerFooter alignWithMargins="0">
    <oddHeader>&amp;C&amp;"Arial,Bold"&amp;20MINOR PROJECT BUDGET SHEET</oddHeader>
    <oddFooter>&amp;C&amp;"Arial,Italic"COM-ADW-0003-01</oddFooter>
  </headerFooter>
  <ignoredErrors>
    <ignoredError sqref="G34:K40 F41:G41 C41:E41 K41" unlockedFormula="1"/>
    <ignoredError sqref="H41" formulaRange="1"/>
    <ignoredError sqref="I41:J41" formulaRange="1" unlockedFormula="1"/>
    <ignoredError sqref="C45 F4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01D4-8943-4BCB-83C5-F7B03E810BAE}">
  <dimension ref="A1:N69"/>
  <sheetViews>
    <sheetView zoomScale="110" zoomScaleNormal="110" workbookViewId="0">
      <selection activeCell="G65" sqref="G65"/>
    </sheetView>
  </sheetViews>
  <sheetFormatPr defaultRowHeight="12" x14ac:dyDescent="0.2"/>
  <cols>
    <col min="1" max="1" width="2.28515625" style="170" customWidth="1"/>
    <col min="2" max="2" width="14.28515625" style="170" customWidth="1"/>
    <col min="3" max="3" width="16.5703125" style="170" customWidth="1"/>
    <col min="4" max="4" width="19.42578125" style="170" customWidth="1"/>
    <col min="5" max="5" width="6.42578125" style="170" customWidth="1"/>
    <col min="6" max="6" width="13.28515625" style="170" customWidth="1"/>
    <col min="7" max="7" width="17.7109375" style="170" customWidth="1"/>
    <col min="8" max="8" width="2.28515625" style="170" customWidth="1"/>
    <col min="9" max="253" width="9.140625" style="170"/>
    <col min="254" max="254" width="3.42578125" style="170" customWidth="1"/>
    <col min="255" max="255" width="5.140625" style="170" customWidth="1"/>
    <col min="256" max="256" width="46.28515625" style="170" customWidth="1"/>
    <col min="257" max="257" width="13.7109375" style="170" customWidth="1"/>
    <col min="258" max="258" width="9.140625" style="170"/>
    <col min="259" max="259" width="14.140625" style="170" customWidth="1"/>
    <col min="260" max="260" width="15.85546875" style="170" customWidth="1"/>
    <col min="261" max="261" width="1.5703125" style="170" customWidth="1"/>
    <col min="262" max="509" width="9.140625" style="170"/>
    <col min="510" max="510" width="3.42578125" style="170" customWidth="1"/>
    <col min="511" max="511" width="5.140625" style="170" customWidth="1"/>
    <col min="512" max="512" width="46.28515625" style="170" customWidth="1"/>
    <col min="513" max="513" width="13.7109375" style="170" customWidth="1"/>
    <col min="514" max="514" width="9.140625" style="170"/>
    <col min="515" max="515" width="14.140625" style="170" customWidth="1"/>
    <col min="516" max="516" width="15.85546875" style="170" customWidth="1"/>
    <col min="517" max="517" width="1.5703125" style="170" customWidth="1"/>
    <col min="518" max="765" width="9.140625" style="170"/>
    <col min="766" max="766" width="3.42578125" style="170" customWidth="1"/>
    <col min="767" max="767" width="5.140625" style="170" customWidth="1"/>
    <col min="768" max="768" width="46.28515625" style="170" customWidth="1"/>
    <col min="769" max="769" width="13.7109375" style="170" customWidth="1"/>
    <col min="770" max="770" width="9.140625" style="170"/>
    <col min="771" max="771" width="14.140625" style="170" customWidth="1"/>
    <col min="772" max="772" width="15.85546875" style="170" customWidth="1"/>
    <col min="773" max="773" width="1.5703125" style="170" customWidth="1"/>
    <col min="774" max="1021" width="9.140625" style="170"/>
    <col min="1022" max="1022" width="3.42578125" style="170" customWidth="1"/>
    <col min="1023" max="1023" width="5.140625" style="170" customWidth="1"/>
    <col min="1024" max="1024" width="46.28515625" style="170" customWidth="1"/>
    <col min="1025" max="1025" width="13.7109375" style="170" customWidth="1"/>
    <col min="1026" max="1026" width="9.140625" style="170"/>
    <col min="1027" max="1027" width="14.140625" style="170" customWidth="1"/>
    <col min="1028" max="1028" width="15.85546875" style="170" customWidth="1"/>
    <col min="1029" max="1029" width="1.5703125" style="170" customWidth="1"/>
    <col min="1030" max="1277" width="9.140625" style="170"/>
    <col min="1278" max="1278" width="3.42578125" style="170" customWidth="1"/>
    <col min="1279" max="1279" width="5.140625" style="170" customWidth="1"/>
    <col min="1280" max="1280" width="46.28515625" style="170" customWidth="1"/>
    <col min="1281" max="1281" width="13.7109375" style="170" customWidth="1"/>
    <col min="1282" max="1282" width="9.140625" style="170"/>
    <col min="1283" max="1283" width="14.140625" style="170" customWidth="1"/>
    <col min="1284" max="1284" width="15.85546875" style="170" customWidth="1"/>
    <col min="1285" max="1285" width="1.5703125" style="170" customWidth="1"/>
    <col min="1286" max="1533" width="9.140625" style="170"/>
    <col min="1534" max="1534" width="3.42578125" style="170" customWidth="1"/>
    <col min="1535" max="1535" width="5.140625" style="170" customWidth="1"/>
    <col min="1536" max="1536" width="46.28515625" style="170" customWidth="1"/>
    <col min="1537" max="1537" width="13.7109375" style="170" customWidth="1"/>
    <col min="1538" max="1538" width="9.140625" style="170"/>
    <col min="1539" max="1539" width="14.140625" style="170" customWidth="1"/>
    <col min="1540" max="1540" width="15.85546875" style="170" customWidth="1"/>
    <col min="1541" max="1541" width="1.5703125" style="170" customWidth="1"/>
    <col min="1542" max="1789" width="9.140625" style="170"/>
    <col min="1790" max="1790" width="3.42578125" style="170" customWidth="1"/>
    <col min="1791" max="1791" width="5.140625" style="170" customWidth="1"/>
    <col min="1792" max="1792" width="46.28515625" style="170" customWidth="1"/>
    <col min="1793" max="1793" width="13.7109375" style="170" customWidth="1"/>
    <col min="1794" max="1794" width="9.140625" style="170"/>
    <col min="1795" max="1795" width="14.140625" style="170" customWidth="1"/>
    <col min="1796" max="1796" width="15.85546875" style="170" customWidth="1"/>
    <col min="1797" max="1797" width="1.5703125" style="170" customWidth="1"/>
    <col min="1798" max="2045" width="9.140625" style="170"/>
    <col min="2046" max="2046" width="3.42578125" style="170" customWidth="1"/>
    <col min="2047" max="2047" width="5.140625" style="170" customWidth="1"/>
    <col min="2048" max="2048" width="46.28515625" style="170" customWidth="1"/>
    <col min="2049" max="2049" width="13.7109375" style="170" customWidth="1"/>
    <col min="2050" max="2050" width="9.140625" style="170"/>
    <col min="2051" max="2051" width="14.140625" style="170" customWidth="1"/>
    <col min="2052" max="2052" width="15.85546875" style="170" customWidth="1"/>
    <col min="2053" max="2053" width="1.5703125" style="170" customWidth="1"/>
    <col min="2054" max="2301" width="9.140625" style="170"/>
    <col min="2302" max="2302" width="3.42578125" style="170" customWidth="1"/>
    <col min="2303" max="2303" width="5.140625" style="170" customWidth="1"/>
    <col min="2304" max="2304" width="46.28515625" style="170" customWidth="1"/>
    <col min="2305" max="2305" width="13.7109375" style="170" customWidth="1"/>
    <col min="2306" max="2306" width="9.140625" style="170"/>
    <col min="2307" max="2307" width="14.140625" style="170" customWidth="1"/>
    <col min="2308" max="2308" width="15.85546875" style="170" customWidth="1"/>
    <col min="2309" max="2309" width="1.5703125" style="170" customWidth="1"/>
    <col min="2310" max="2557" width="9.140625" style="170"/>
    <col min="2558" max="2558" width="3.42578125" style="170" customWidth="1"/>
    <col min="2559" max="2559" width="5.140625" style="170" customWidth="1"/>
    <col min="2560" max="2560" width="46.28515625" style="170" customWidth="1"/>
    <col min="2561" max="2561" width="13.7109375" style="170" customWidth="1"/>
    <col min="2562" max="2562" width="9.140625" style="170"/>
    <col min="2563" max="2563" width="14.140625" style="170" customWidth="1"/>
    <col min="2564" max="2564" width="15.85546875" style="170" customWidth="1"/>
    <col min="2565" max="2565" width="1.5703125" style="170" customWidth="1"/>
    <col min="2566" max="2813" width="9.140625" style="170"/>
    <col min="2814" max="2814" width="3.42578125" style="170" customWidth="1"/>
    <col min="2815" max="2815" width="5.140625" style="170" customWidth="1"/>
    <col min="2816" max="2816" width="46.28515625" style="170" customWidth="1"/>
    <col min="2817" max="2817" width="13.7109375" style="170" customWidth="1"/>
    <col min="2818" max="2818" width="9.140625" style="170"/>
    <col min="2819" max="2819" width="14.140625" style="170" customWidth="1"/>
    <col min="2820" max="2820" width="15.85546875" style="170" customWidth="1"/>
    <col min="2821" max="2821" width="1.5703125" style="170" customWidth="1"/>
    <col min="2822" max="3069" width="9.140625" style="170"/>
    <col min="3070" max="3070" width="3.42578125" style="170" customWidth="1"/>
    <col min="3071" max="3071" width="5.140625" style="170" customWidth="1"/>
    <col min="3072" max="3072" width="46.28515625" style="170" customWidth="1"/>
    <col min="3073" max="3073" width="13.7109375" style="170" customWidth="1"/>
    <col min="3074" max="3074" width="9.140625" style="170"/>
    <col min="3075" max="3075" width="14.140625" style="170" customWidth="1"/>
    <col min="3076" max="3076" width="15.85546875" style="170" customWidth="1"/>
    <col min="3077" max="3077" width="1.5703125" style="170" customWidth="1"/>
    <col min="3078" max="3325" width="9.140625" style="170"/>
    <col min="3326" max="3326" width="3.42578125" style="170" customWidth="1"/>
    <col min="3327" max="3327" width="5.140625" style="170" customWidth="1"/>
    <col min="3328" max="3328" width="46.28515625" style="170" customWidth="1"/>
    <col min="3329" max="3329" width="13.7109375" style="170" customWidth="1"/>
    <col min="3330" max="3330" width="9.140625" style="170"/>
    <col min="3331" max="3331" width="14.140625" style="170" customWidth="1"/>
    <col min="3332" max="3332" width="15.85546875" style="170" customWidth="1"/>
    <col min="3333" max="3333" width="1.5703125" style="170" customWidth="1"/>
    <col min="3334" max="3581" width="9.140625" style="170"/>
    <col min="3582" max="3582" width="3.42578125" style="170" customWidth="1"/>
    <col min="3583" max="3583" width="5.140625" style="170" customWidth="1"/>
    <col min="3584" max="3584" width="46.28515625" style="170" customWidth="1"/>
    <col min="3585" max="3585" width="13.7109375" style="170" customWidth="1"/>
    <col min="3586" max="3586" width="9.140625" style="170"/>
    <col min="3587" max="3587" width="14.140625" style="170" customWidth="1"/>
    <col min="3588" max="3588" width="15.85546875" style="170" customWidth="1"/>
    <col min="3589" max="3589" width="1.5703125" style="170" customWidth="1"/>
    <col min="3590" max="3837" width="9.140625" style="170"/>
    <col min="3838" max="3838" width="3.42578125" style="170" customWidth="1"/>
    <col min="3839" max="3839" width="5.140625" style="170" customWidth="1"/>
    <col min="3840" max="3840" width="46.28515625" style="170" customWidth="1"/>
    <col min="3841" max="3841" width="13.7109375" style="170" customWidth="1"/>
    <col min="3842" max="3842" width="9.140625" style="170"/>
    <col min="3843" max="3843" width="14.140625" style="170" customWidth="1"/>
    <col min="3844" max="3844" width="15.85546875" style="170" customWidth="1"/>
    <col min="3845" max="3845" width="1.5703125" style="170" customWidth="1"/>
    <col min="3846" max="4093" width="9.140625" style="170"/>
    <col min="4094" max="4094" width="3.42578125" style="170" customWidth="1"/>
    <col min="4095" max="4095" width="5.140625" style="170" customWidth="1"/>
    <col min="4096" max="4096" width="46.28515625" style="170" customWidth="1"/>
    <col min="4097" max="4097" width="13.7109375" style="170" customWidth="1"/>
    <col min="4098" max="4098" width="9.140625" style="170"/>
    <col min="4099" max="4099" width="14.140625" style="170" customWidth="1"/>
    <col min="4100" max="4100" width="15.85546875" style="170" customWidth="1"/>
    <col min="4101" max="4101" width="1.5703125" style="170" customWidth="1"/>
    <col min="4102" max="4349" width="9.140625" style="170"/>
    <col min="4350" max="4350" width="3.42578125" style="170" customWidth="1"/>
    <col min="4351" max="4351" width="5.140625" style="170" customWidth="1"/>
    <col min="4352" max="4352" width="46.28515625" style="170" customWidth="1"/>
    <col min="4353" max="4353" width="13.7109375" style="170" customWidth="1"/>
    <col min="4354" max="4354" width="9.140625" style="170"/>
    <col min="4355" max="4355" width="14.140625" style="170" customWidth="1"/>
    <col min="4356" max="4356" width="15.85546875" style="170" customWidth="1"/>
    <col min="4357" max="4357" width="1.5703125" style="170" customWidth="1"/>
    <col min="4358" max="4605" width="9.140625" style="170"/>
    <col min="4606" max="4606" width="3.42578125" style="170" customWidth="1"/>
    <col min="4607" max="4607" width="5.140625" style="170" customWidth="1"/>
    <col min="4608" max="4608" width="46.28515625" style="170" customWidth="1"/>
    <col min="4609" max="4609" width="13.7109375" style="170" customWidth="1"/>
    <col min="4610" max="4610" width="9.140625" style="170"/>
    <col min="4611" max="4611" width="14.140625" style="170" customWidth="1"/>
    <col min="4612" max="4612" width="15.85546875" style="170" customWidth="1"/>
    <col min="4613" max="4613" width="1.5703125" style="170" customWidth="1"/>
    <col min="4614" max="4861" width="9.140625" style="170"/>
    <col min="4862" max="4862" width="3.42578125" style="170" customWidth="1"/>
    <col min="4863" max="4863" width="5.140625" style="170" customWidth="1"/>
    <col min="4864" max="4864" width="46.28515625" style="170" customWidth="1"/>
    <col min="4865" max="4865" width="13.7109375" style="170" customWidth="1"/>
    <col min="4866" max="4866" width="9.140625" style="170"/>
    <col min="4867" max="4867" width="14.140625" style="170" customWidth="1"/>
    <col min="4868" max="4868" width="15.85546875" style="170" customWidth="1"/>
    <col min="4869" max="4869" width="1.5703125" style="170" customWidth="1"/>
    <col min="4870" max="5117" width="9.140625" style="170"/>
    <col min="5118" max="5118" width="3.42578125" style="170" customWidth="1"/>
    <col min="5119" max="5119" width="5.140625" style="170" customWidth="1"/>
    <col min="5120" max="5120" width="46.28515625" style="170" customWidth="1"/>
    <col min="5121" max="5121" width="13.7109375" style="170" customWidth="1"/>
    <col min="5122" max="5122" width="9.140625" style="170"/>
    <col min="5123" max="5123" width="14.140625" style="170" customWidth="1"/>
    <col min="5124" max="5124" width="15.85546875" style="170" customWidth="1"/>
    <col min="5125" max="5125" width="1.5703125" style="170" customWidth="1"/>
    <col min="5126" max="5373" width="9.140625" style="170"/>
    <col min="5374" max="5374" width="3.42578125" style="170" customWidth="1"/>
    <col min="5375" max="5375" width="5.140625" style="170" customWidth="1"/>
    <col min="5376" max="5376" width="46.28515625" style="170" customWidth="1"/>
    <col min="5377" max="5377" width="13.7109375" style="170" customWidth="1"/>
    <col min="5378" max="5378" width="9.140625" style="170"/>
    <col min="5379" max="5379" width="14.140625" style="170" customWidth="1"/>
    <col min="5380" max="5380" width="15.85546875" style="170" customWidth="1"/>
    <col min="5381" max="5381" width="1.5703125" style="170" customWidth="1"/>
    <col min="5382" max="5629" width="9.140625" style="170"/>
    <col min="5630" max="5630" width="3.42578125" style="170" customWidth="1"/>
    <col min="5631" max="5631" width="5.140625" style="170" customWidth="1"/>
    <col min="5632" max="5632" width="46.28515625" style="170" customWidth="1"/>
    <col min="5633" max="5633" width="13.7109375" style="170" customWidth="1"/>
    <col min="5634" max="5634" width="9.140625" style="170"/>
    <col min="5635" max="5635" width="14.140625" style="170" customWidth="1"/>
    <col min="5636" max="5636" width="15.85546875" style="170" customWidth="1"/>
    <col min="5637" max="5637" width="1.5703125" style="170" customWidth="1"/>
    <col min="5638" max="5885" width="9.140625" style="170"/>
    <col min="5886" max="5886" width="3.42578125" style="170" customWidth="1"/>
    <col min="5887" max="5887" width="5.140625" style="170" customWidth="1"/>
    <col min="5888" max="5888" width="46.28515625" style="170" customWidth="1"/>
    <col min="5889" max="5889" width="13.7109375" style="170" customWidth="1"/>
    <col min="5890" max="5890" width="9.140625" style="170"/>
    <col min="5891" max="5891" width="14.140625" style="170" customWidth="1"/>
    <col min="5892" max="5892" width="15.85546875" style="170" customWidth="1"/>
    <col min="5893" max="5893" width="1.5703125" style="170" customWidth="1"/>
    <col min="5894" max="6141" width="9.140625" style="170"/>
    <col min="6142" max="6142" width="3.42578125" style="170" customWidth="1"/>
    <col min="6143" max="6143" width="5.140625" style="170" customWidth="1"/>
    <col min="6144" max="6144" width="46.28515625" style="170" customWidth="1"/>
    <col min="6145" max="6145" width="13.7109375" style="170" customWidth="1"/>
    <col min="6146" max="6146" width="9.140625" style="170"/>
    <col min="6147" max="6147" width="14.140625" style="170" customWidth="1"/>
    <col min="6148" max="6148" width="15.85546875" style="170" customWidth="1"/>
    <col min="6149" max="6149" width="1.5703125" style="170" customWidth="1"/>
    <col min="6150" max="6397" width="9.140625" style="170"/>
    <col min="6398" max="6398" width="3.42578125" style="170" customWidth="1"/>
    <col min="6399" max="6399" width="5.140625" style="170" customWidth="1"/>
    <col min="6400" max="6400" width="46.28515625" style="170" customWidth="1"/>
    <col min="6401" max="6401" width="13.7109375" style="170" customWidth="1"/>
    <col min="6402" max="6402" width="9.140625" style="170"/>
    <col min="6403" max="6403" width="14.140625" style="170" customWidth="1"/>
    <col min="6404" max="6404" width="15.85546875" style="170" customWidth="1"/>
    <col min="6405" max="6405" width="1.5703125" style="170" customWidth="1"/>
    <col min="6406" max="6653" width="9.140625" style="170"/>
    <col min="6654" max="6654" width="3.42578125" style="170" customWidth="1"/>
    <col min="6655" max="6655" width="5.140625" style="170" customWidth="1"/>
    <col min="6656" max="6656" width="46.28515625" style="170" customWidth="1"/>
    <col min="6657" max="6657" width="13.7109375" style="170" customWidth="1"/>
    <col min="6658" max="6658" width="9.140625" style="170"/>
    <col min="6659" max="6659" width="14.140625" style="170" customWidth="1"/>
    <col min="6660" max="6660" width="15.85546875" style="170" customWidth="1"/>
    <col min="6661" max="6661" width="1.5703125" style="170" customWidth="1"/>
    <col min="6662" max="6909" width="9.140625" style="170"/>
    <col min="6910" max="6910" width="3.42578125" style="170" customWidth="1"/>
    <col min="6911" max="6911" width="5.140625" style="170" customWidth="1"/>
    <col min="6912" max="6912" width="46.28515625" style="170" customWidth="1"/>
    <col min="6913" max="6913" width="13.7109375" style="170" customWidth="1"/>
    <col min="6914" max="6914" width="9.140625" style="170"/>
    <col min="6915" max="6915" width="14.140625" style="170" customWidth="1"/>
    <col min="6916" max="6916" width="15.85546875" style="170" customWidth="1"/>
    <col min="6917" max="6917" width="1.5703125" style="170" customWidth="1"/>
    <col min="6918" max="7165" width="9.140625" style="170"/>
    <col min="7166" max="7166" width="3.42578125" style="170" customWidth="1"/>
    <col min="7167" max="7167" width="5.140625" style="170" customWidth="1"/>
    <col min="7168" max="7168" width="46.28515625" style="170" customWidth="1"/>
    <col min="7169" max="7169" width="13.7109375" style="170" customWidth="1"/>
    <col min="7170" max="7170" width="9.140625" style="170"/>
    <col min="7171" max="7171" width="14.140625" style="170" customWidth="1"/>
    <col min="7172" max="7172" width="15.85546875" style="170" customWidth="1"/>
    <col min="7173" max="7173" width="1.5703125" style="170" customWidth="1"/>
    <col min="7174" max="7421" width="9.140625" style="170"/>
    <col min="7422" max="7422" width="3.42578125" style="170" customWidth="1"/>
    <col min="7423" max="7423" width="5.140625" style="170" customWidth="1"/>
    <col min="7424" max="7424" width="46.28515625" style="170" customWidth="1"/>
    <col min="7425" max="7425" width="13.7109375" style="170" customWidth="1"/>
    <col min="7426" max="7426" width="9.140625" style="170"/>
    <col min="7427" max="7427" width="14.140625" style="170" customWidth="1"/>
    <col min="7428" max="7428" width="15.85546875" style="170" customWidth="1"/>
    <col min="7429" max="7429" width="1.5703125" style="170" customWidth="1"/>
    <col min="7430" max="7677" width="9.140625" style="170"/>
    <col min="7678" max="7678" width="3.42578125" style="170" customWidth="1"/>
    <col min="7679" max="7679" width="5.140625" style="170" customWidth="1"/>
    <col min="7680" max="7680" width="46.28515625" style="170" customWidth="1"/>
    <col min="7681" max="7681" width="13.7109375" style="170" customWidth="1"/>
    <col min="7682" max="7682" width="9.140625" style="170"/>
    <col min="7683" max="7683" width="14.140625" style="170" customWidth="1"/>
    <col min="7684" max="7684" width="15.85546875" style="170" customWidth="1"/>
    <col min="7685" max="7685" width="1.5703125" style="170" customWidth="1"/>
    <col min="7686" max="7933" width="9.140625" style="170"/>
    <col min="7934" max="7934" width="3.42578125" style="170" customWidth="1"/>
    <col min="7935" max="7935" width="5.140625" style="170" customWidth="1"/>
    <col min="7936" max="7936" width="46.28515625" style="170" customWidth="1"/>
    <col min="7937" max="7937" width="13.7109375" style="170" customWidth="1"/>
    <col min="7938" max="7938" width="9.140625" style="170"/>
    <col min="7939" max="7939" width="14.140625" style="170" customWidth="1"/>
    <col min="7940" max="7940" width="15.85546875" style="170" customWidth="1"/>
    <col min="7941" max="7941" width="1.5703125" style="170" customWidth="1"/>
    <col min="7942" max="8189" width="9.140625" style="170"/>
    <col min="8190" max="8190" width="3.42578125" style="170" customWidth="1"/>
    <col min="8191" max="8191" width="5.140625" style="170" customWidth="1"/>
    <col min="8192" max="8192" width="46.28515625" style="170" customWidth="1"/>
    <col min="8193" max="8193" width="13.7109375" style="170" customWidth="1"/>
    <col min="8194" max="8194" width="9.140625" style="170"/>
    <col min="8195" max="8195" width="14.140625" style="170" customWidth="1"/>
    <col min="8196" max="8196" width="15.85546875" style="170" customWidth="1"/>
    <col min="8197" max="8197" width="1.5703125" style="170" customWidth="1"/>
    <col min="8198" max="8445" width="9.140625" style="170"/>
    <col min="8446" max="8446" width="3.42578125" style="170" customWidth="1"/>
    <col min="8447" max="8447" width="5.140625" style="170" customWidth="1"/>
    <col min="8448" max="8448" width="46.28515625" style="170" customWidth="1"/>
    <col min="8449" max="8449" width="13.7109375" style="170" customWidth="1"/>
    <col min="8450" max="8450" width="9.140625" style="170"/>
    <col min="8451" max="8451" width="14.140625" style="170" customWidth="1"/>
    <col min="8452" max="8452" width="15.85546875" style="170" customWidth="1"/>
    <col min="8453" max="8453" width="1.5703125" style="170" customWidth="1"/>
    <col min="8454" max="8701" width="9.140625" style="170"/>
    <col min="8702" max="8702" width="3.42578125" style="170" customWidth="1"/>
    <col min="8703" max="8703" width="5.140625" style="170" customWidth="1"/>
    <col min="8704" max="8704" width="46.28515625" style="170" customWidth="1"/>
    <col min="8705" max="8705" width="13.7109375" style="170" customWidth="1"/>
    <col min="8706" max="8706" width="9.140625" style="170"/>
    <col min="8707" max="8707" width="14.140625" style="170" customWidth="1"/>
    <col min="8708" max="8708" width="15.85546875" style="170" customWidth="1"/>
    <col min="8709" max="8709" width="1.5703125" style="170" customWidth="1"/>
    <col min="8710" max="8957" width="9.140625" style="170"/>
    <col min="8958" max="8958" width="3.42578125" style="170" customWidth="1"/>
    <col min="8959" max="8959" width="5.140625" style="170" customWidth="1"/>
    <col min="8960" max="8960" width="46.28515625" style="170" customWidth="1"/>
    <col min="8961" max="8961" width="13.7109375" style="170" customWidth="1"/>
    <col min="8962" max="8962" width="9.140625" style="170"/>
    <col min="8963" max="8963" width="14.140625" style="170" customWidth="1"/>
    <col min="8964" max="8964" width="15.85546875" style="170" customWidth="1"/>
    <col min="8965" max="8965" width="1.5703125" style="170" customWidth="1"/>
    <col min="8966" max="9213" width="9.140625" style="170"/>
    <col min="9214" max="9214" width="3.42578125" style="170" customWidth="1"/>
    <col min="9215" max="9215" width="5.140625" style="170" customWidth="1"/>
    <col min="9216" max="9216" width="46.28515625" style="170" customWidth="1"/>
    <col min="9217" max="9217" width="13.7109375" style="170" customWidth="1"/>
    <col min="9218" max="9218" width="9.140625" style="170"/>
    <col min="9219" max="9219" width="14.140625" style="170" customWidth="1"/>
    <col min="9220" max="9220" width="15.85546875" style="170" customWidth="1"/>
    <col min="9221" max="9221" width="1.5703125" style="170" customWidth="1"/>
    <col min="9222" max="9469" width="9.140625" style="170"/>
    <col min="9470" max="9470" width="3.42578125" style="170" customWidth="1"/>
    <col min="9471" max="9471" width="5.140625" style="170" customWidth="1"/>
    <col min="9472" max="9472" width="46.28515625" style="170" customWidth="1"/>
    <col min="9473" max="9473" width="13.7109375" style="170" customWidth="1"/>
    <col min="9474" max="9474" width="9.140625" style="170"/>
    <col min="9475" max="9475" width="14.140625" style="170" customWidth="1"/>
    <col min="9476" max="9476" width="15.85546875" style="170" customWidth="1"/>
    <col min="9477" max="9477" width="1.5703125" style="170" customWidth="1"/>
    <col min="9478" max="9725" width="9.140625" style="170"/>
    <col min="9726" max="9726" width="3.42578125" style="170" customWidth="1"/>
    <col min="9727" max="9727" width="5.140625" style="170" customWidth="1"/>
    <col min="9728" max="9728" width="46.28515625" style="170" customWidth="1"/>
    <col min="9729" max="9729" width="13.7109375" style="170" customWidth="1"/>
    <col min="9730" max="9730" width="9.140625" style="170"/>
    <col min="9731" max="9731" width="14.140625" style="170" customWidth="1"/>
    <col min="9732" max="9732" width="15.85546875" style="170" customWidth="1"/>
    <col min="9733" max="9733" width="1.5703125" style="170" customWidth="1"/>
    <col min="9734" max="9981" width="9.140625" style="170"/>
    <col min="9982" max="9982" width="3.42578125" style="170" customWidth="1"/>
    <col min="9983" max="9983" width="5.140625" style="170" customWidth="1"/>
    <col min="9984" max="9984" width="46.28515625" style="170" customWidth="1"/>
    <col min="9985" max="9985" width="13.7109375" style="170" customWidth="1"/>
    <col min="9986" max="9986" width="9.140625" style="170"/>
    <col min="9987" max="9987" width="14.140625" style="170" customWidth="1"/>
    <col min="9988" max="9988" width="15.85546875" style="170" customWidth="1"/>
    <col min="9989" max="9989" width="1.5703125" style="170" customWidth="1"/>
    <col min="9990" max="10237" width="9.140625" style="170"/>
    <col min="10238" max="10238" width="3.42578125" style="170" customWidth="1"/>
    <col min="10239" max="10239" width="5.140625" style="170" customWidth="1"/>
    <col min="10240" max="10240" width="46.28515625" style="170" customWidth="1"/>
    <col min="10241" max="10241" width="13.7109375" style="170" customWidth="1"/>
    <col min="10242" max="10242" width="9.140625" style="170"/>
    <col min="10243" max="10243" width="14.140625" style="170" customWidth="1"/>
    <col min="10244" max="10244" width="15.85546875" style="170" customWidth="1"/>
    <col min="10245" max="10245" width="1.5703125" style="170" customWidth="1"/>
    <col min="10246" max="10493" width="9.140625" style="170"/>
    <col min="10494" max="10494" width="3.42578125" style="170" customWidth="1"/>
    <col min="10495" max="10495" width="5.140625" style="170" customWidth="1"/>
    <col min="10496" max="10496" width="46.28515625" style="170" customWidth="1"/>
    <col min="10497" max="10497" width="13.7109375" style="170" customWidth="1"/>
    <col min="10498" max="10498" width="9.140625" style="170"/>
    <col min="10499" max="10499" width="14.140625" style="170" customWidth="1"/>
    <col min="10500" max="10500" width="15.85546875" style="170" customWidth="1"/>
    <col min="10501" max="10501" width="1.5703125" style="170" customWidth="1"/>
    <col min="10502" max="10749" width="9.140625" style="170"/>
    <col min="10750" max="10750" width="3.42578125" style="170" customWidth="1"/>
    <col min="10751" max="10751" width="5.140625" style="170" customWidth="1"/>
    <col min="10752" max="10752" width="46.28515625" style="170" customWidth="1"/>
    <col min="10753" max="10753" width="13.7109375" style="170" customWidth="1"/>
    <col min="10754" max="10754" width="9.140625" style="170"/>
    <col min="10755" max="10755" width="14.140625" style="170" customWidth="1"/>
    <col min="10756" max="10756" width="15.85546875" style="170" customWidth="1"/>
    <col min="10757" max="10757" width="1.5703125" style="170" customWidth="1"/>
    <col min="10758" max="11005" width="9.140625" style="170"/>
    <col min="11006" max="11006" width="3.42578125" style="170" customWidth="1"/>
    <col min="11007" max="11007" width="5.140625" style="170" customWidth="1"/>
    <col min="11008" max="11008" width="46.28515625" style="170" customWidth="1"/>
    <col min="11009" max="11009" width="13.7109375" style="170" customWidth="1"/>
    <col min="11010" max="11010" width="9.140625" style="170"/>
    <col min="11011" max="11011" width="14.140625" style="170" customWidth="1"/>
    <col min="11012" max="11012" width="15.85546875" style="170" customWidth="1"/>
    <col min="11013" max="11013" width="1.5703125" style="170" customWidth="1"/>
    <col min="11014" max="11261" width="9.140625" style="170"/>
    <col min="11262" max="11262" width="3.42578125" style="170" customWidth="1"/>
    <col min="11263" max="11263" width="5.140625" style="170" customWidth="1"/>
    <col min="11264" max="11264" width="46.28515625" style="170" customWidth="1"/>
    <col min="11265" max="11265" width="13.7109375" style="170" customWidth="1"/>
    <col min="11266" max="11266" width="9.140625" style="170"/>
    <col min="11267" max="11267" width="14.140625" style="170" customWidth="1"/>
    <col min="11268" max="11268" width="15.85546875" style="170" customWidth="1"/>
    <col min="11269" max="11269" width="1.5703125" style="170" customWidth="1"/>
    <col min="11270" max="11517" width="9.140625" style="170"/>
    <col min="11518" max="11518" width="3.42578125" style="170" customWidth="1"/>
    <col min="11519" max="11519" width="5.140625" style="170" customWidth="1"/>
    <col min="11520" max="11520" width="46.28515625" style="170" customWidth="1"/>
    <col min="11521" max="11521" width="13.7109375" style="170" customWidth="1"/>
    <col min="11522" max="11522" width="9.140625" style="170"/>
    <col min="11523" max="11523" width="14.140625" style="170" customWidth="1"/>
    <col min="11524" max="11524" width="15.85546875" style="170" customWidth="1"/>
    <col min="11525" max="11525" width="1.5703125" style="170" customWidth="1"/>
    <col min="11526" max="11773" width="9.140625" style="170"/>
    <col min="11774" max="11774" width="3.42578125" style="170" customWidth="1"/>
    <col min="11775" max="11775" width="5.140625" style="170" customWidth="1"/>
    <col min="11776" max="11776" width="46.28515625" style="170" customWidth="1"/>
    <col min="11777" max="11777" width="13.7109375" style="170" customWidth="1"/>
    <col min="11778" max="11778" width="9.140625" style="170"/>
    <col min="11779" max="11779" width="14.140625" style="170" customWidth="1"/>
    <col min="11780" max="11780" width="15.85546875" style="170" customWidth="1"/>
    <col min="11781" max="11781" width="1.5703125" style="170" customWidth="1"/>
    <col min="11782" max="12029" width="9.140625" style="170"/>
    <col min="12030" max="12030" width="3.42578125" style="170" customWidth="1"/>
    <col min="12031" max="12031" width="5.140625" style="170" customWidth="1"/>
    <col min="12032" max="12032" width="46.28515625" style="170" customWidth="1"/>
    <col min="12033" max="12033" width="13.7109375" style="170" customWidth="1"/>
    <col min="12034" max="12034" width="9.140625" style="170"/>
    <col min="12035" max="12035" width="14.140625" style="170" customWidth="1"/>
    <col min="12036" max="12036" width="15.85546875" style="170" customWidth="1"/>
    <col min="12037" max="12037" width="1.5703125" style="170" customWidth="1"/>
    <col min="12038" max="12285" width="9.140625" style="170"/>
    <col min="12286" max="12286" width="3.42578125" style="170" customWidth="1"/>
    <col min="12287" max="12287" width="5.140625" style="170" customWidth="1"/>
    <col min="12288" max="12288" width="46.28515625" style="170" customWidth="1"/>
    <col min="12289" max="12289" width="13.7109375" style="170" customWidth="1"/>
    <col min="12290" max="12290" width="9.140625" style="170"/>
    <col min="12291" max="12291" width="14.140625" style="170" customWidth="1"/>
    <col min="12292" max="12292" width="15.85546875" style="170" customWidth="1"/>
    <col min="12293" max="12293" width="1.5703125" style="170" customWidth="1"/>
    <col min="12294" max="12541" width="9.140625" style="170"/>
    <col min="12542" max="12542" width="3.42578125" style="170" customWidth="1"/>
    <col min="12543" max="12543" width="5.140625" style="170" customWidth="1"/>
    <col min="12544" max="12544" width="46.28515625" style="170" customWidth="1"/>
    <col min="12545" max="12545" width="13.7109375" style="170" customWidth="1"/>
    <col min="12546" max="12546" width="9.140625" style="170"/>
    <col min="12547" max="12547" width="14.140625" style="170" customWidth="1"/>
    <col min="12548" max="12548" width="15.85546875" style="170" customWidth="1"/>
    <col min="12549" max="12549" width="1.5703125" style="170" customWidth="1"/>
    <col min="12550" max="12797" width="9.140625" style="170"/>
    <col min="12798" max="12798" width="3.42578125" style="170" customWidth="1"/>
    <col min="12799" max="12799" width="5.140625" style="170" customWidth="1"/>
    <col min="12800" max="12800" width="46.28515625" style="170" customWidth="1"/>
    <col min="12801" max="12801" width="13.7109375" style="170" customWidth="1"/>
    <col min="12802" max="12802" width="9.140625" style="170"/>
    <col min="12803" max="12803" width="14.140625" style="170" customWidth="1"/>
    <col min="12804" max="12804" width="15.85546875" style="170" customWidth="1"/>
    <col min="12805" max="12805" width="1.5703125" style="170" customWidth="1"/>
    <col min="12806" max="13053" width="9.140625" style="170"/>
    <col min="13054" max="13054" width="3.42578125" style="170" customWidth="1"/>
    <col min="13055" max="13055" width="5.140625" style="170" customWidth="1"/>
    <col min="13056" max="13056" width="46.28515625" style="170" customWidth="1"/>
    <col min="13057" max="13057" width="13.7109375" style="170" customWidth="1"/>
    <col min="13058" max="13058" width="9.140625" style="170"/>
    <col min="13059" max="13059" width="14.140625" style="170" customWidth="1"/>
    <col min="13060" max="13060" width="15.85546875" style="170" customWidth="1"/>
    <col min="13061" max="13061" width="1.5703125" style="170" customWidth="1"/>
    <col min="13062" max="13309" width="9.140625" style="170"/>
    <col min="13310" max="13310" width="3.42578125" style="170" customWidth="1"/>
    <col min="13311" max="13311" width="5.140625" style="170" customWidth="1"/>
    <col min="13312" max="13312" width="46.28515625" style="170" customWidth="1"/>
    <col min="13313" max="13313" width="13.7109375" style="170" customWidth="1"/>
    <col min="13314" max="13314" width="9.140625" style="170"/>
    <col min="13315" max="13315" width="14.140625" style="170" customWidth="1"/>
    <col min="13316" max="13316" width="15.85546875" style="170" customWidth="1"/>
    <col min="13317" max="13317" width="1.5703125" style="170" customWidth="1"/>
    <col min="13318" max="13565" width="9.140625" style="170"/>
    <col min="13566" max="13566" width="3.42578125" style="170" customWidth="1"/>
    <col min="13567" max="13567" width="5.140625" style="170" customWidth="1"/>
    <col min="13568" max="13568" width="46.28515625" style="170" customWidth="1"/>
    <col min="13569" max="13569" width="13.7109375" style="170" customWidth="1"/>
    <col min="13570" max="13570" width="9.140625" style="170"/>
    <col min="13571" max="13571" width="14.140625" style="170" customWidth="1"/>
    <col min="13572" max="13572" width="15.85546875" style="170" customWidth="1"/>
    <col min="13573" max="13573" width="1.5703125" style="170" customWidth="1"/>
    <col min="13574" max="13821" width="9.140625" style="170"/>
    <col min="13822" max="13822" width="3.42578125" style="170" customWidth="1"/>
    <col min="13823" max="13823" width="5.140625" style="170" customWidth="1"/>
    <col min="13824" max="13824" width="46.28515625" style="170" customWidth="1"/>
    <col min="13825" max="13825" width="13.7109375" style="170" customWidth="1"/>
    <col min="13826" max="13826" width="9.140625" style="170"/>
    <col min="13827" max="13827" width="14.140625" style="170" customWidth="1"/>
    <col min="13828" max="13828" width="15.85546875" style="170" customWidth="1"/>
    <col min="13829" max="13829" width="1.5703125" style="170" customWidth="1"/>
    <col min="13830" max="14077" width="9.140625" style="170"/>
    <col min="14078" max="14078" width="3.42578125" style="170" customWidth="1"/>
    <col min="14079" max="14079" width="5.140625" style="170" customWidth="1"/>
    <col min="14080" max="14080" width="46.28515625" style="170" customWidth="1"/>
    <col min="14081" max="14081" width="13.7109375" style="170" customWidth="1"/>
    <col min="14082" max="14082" width="9.140625" style="170"/>
    <col min="14083" max="14083" width="14.140625" style="170" customWidth="1"/>
    <col min="14084" max="14084" width="15.85546875" style="170" customWidth="1"/>
    <col min="14085" max="14085" width="1.5703125" style="170" customWidth="1"/>
    <col min="14086" max="14333" width="9.140625" style="170"/>
    <col min="14334" max="14334" width="3.42578125" style="170" customWidth="1"/>
    <col min="14335" max="14335" width="5.140625" style="170" customWidth="1"/>
    <col min="14336" max="14336" width="46.28515625" style="170" customWidth="1"/>
    <col min="14337" max="14337" width="13.7109375" style="170" customWidth="1"/>
    <col min="14338" max="14338" width="9.140625" style="170"/>
    <col min="14339" max="14339" width="14.140625" style="170" customWidth="1"/>
    <col min="14340" max="14340" width="15.85546875" style="170" customWidth="1"/>
    <col min="14341" max="14341" width="1.5703125" style="170" customWidth="1"/>
    <col min="14342" max="14589" width="9.140625" style="170"/>
    <col min="14590" max="14590" width="3.42578125" style="170" customWidth="1"/>
    <col min="14591" max="14591" width="5.140625" style="170" customWidth="1"/>
    <col min="14592" max="14592" width="46.28515625" style="170" customWidth="1"/>
    <col min="14593" max="14593" width="13.7109375" style="170" customWidth="1"/>
    <col min="14594" max="14594" width="9.140625" style="170"/>
    <col min="14595" max="14595" width="14.140625" style="170" customWidth="1"/>
    <col min="14596" max="14596" width="15.85546875" style="170" customWidth="1"/>
    <col min="14597" max="14597" width="1.5703125" style="170" customWidth="1"/>
    <col min="14598" max="14845" width="9.140625" style="170"/>
    <col min="14846" max="14846" width="3.42578125" style="170" customWidth="1"/>
    <col min="14847" max="14847" width="5.140625" style="170" customWidth="1"/>
    <col min="14848" max="14848" width="46.28515625" style="170" customWidth="1"/>
    <col min="14849" max="14849" width="13.7109375" style="170" customWidth="1"/>
    <col min="14850" max="14850" width="9.140625" style="170"/>
    <col min="14851" max="14851" width="14.140625" style="170" customWidth="1"/>
    <col min="14852" max="14852" width="15.85546875" style="170" customWidth="1"/>
    <col min="14853" max="14853" width="1.5703125" style="170" customWidth="1"/>
    <col min="14854" max="15101" width="9.140625" style="170"/>
    <col min="15102" max="15102" width="3.42578125" style="170" customWidth="1"/>
    <col min="15103" max="15103" width="5.140625" style="170" customWidth="1"/>
    <col min="15104" max="15104" width="46.28515625" style="170" customWidth="1"/>
    <col min="15105" max="15105" width="13.7109375" style="170" customWidth="1"/>
    <col min="15106" max="15106" width="9.140625" style="170"/>
    <col min="15107" max="15107" width="14.140625" style="170" customWidth="1"/>
    <col min="15108" max="15108" width="15.85546875" style="170" customWidth="1"/>
    <col min="15109" max="15109" width="1.5703125" style="170" customWidth="1"/>
    <col min="15110" max="15357" width="9.140625" style="170"/>
    <col min="15358" max="15358" width="3.42578125" style="170" customWidth="1"/>
    <col min="15359" max="15359" width="5.140625" style="170" customWidth="1"/>
    <col min="15360" max="15360" width="46.28515625" style="170" customWidth="1"/>
    <col min="15361" max="15361" width="13.7109375" style="170" customWidth="1"/>
    <col min="15362" max="15362" width="9.140625" style="170"/>
    <col min="15363" max="15363" width="14.140625" style="170" customWidth="1"/>
    <col min="15364" max="15364" width="15.85546875" style="170" customWidth="1"/>
    <col min="15365" max="15365" width="1.5703125" style="170" customWidth="1"/>
    <col min="15366" max="15613" width="9.140625" style="170"/>
    <col min="15614" max="15614" width="3.42578125" style="170" customWidth="1"/>
    <col min="15615" max="15615" width="5.140625" style="170" customWidth="1"/>
    <col min="15616" max="15616" width="46.28515625" style="170" customWidth="1"/>
    <col min="15617" max="15617" width="13.7109375" style="170" customWidth="1"/>
    <col min="15618" max="15618" width="9.140625" style="170"/>
    <col min="15619" max="15619" width="14.140625" style="170" customWidth="1"/>
    <col min="15620" max="15620" width="15.85546875" style="170" customWidth="1"/>
    <col min="15621" max="15621" width="1.5703125" style="170" customWidth="1"/>
    <col min="15622" max="15869" width="9.140625" style="170"/>
    <col min="15870" max="15870" width="3.42578125" style="170" customWidth="1"/>
    <col min="15871" max="15871" width="5.140625" style="170" customWidth="1"/>
    <col min="15872" max="15872" width="46.28515625" style="170" customWidth="1"/>
    <col min="15873" max="15873" width="13.7109375" style="170" customWidth="1"/>
    <col min="15874" max="15874" width="9.140625" style="170"/>
    <col min="15875" max="15875" width="14.140625" style="170" customWidth="1"/>
    <col min="15876" max="15876" width="15.85546875" style="170" customWidth="1"/>
    <col min="15877" max="15877" width="1.5703125" style="170" customWidth="1"/>
    <col min="15878" max="16125" width="9.140625" style="170"/>
    <col min="16126" max="16126" width="3.42578125" style="170" customWidth="1"/>
    <col min="16127" max="16127" width="5.140625" style="170" customWidth="1"/>
    <col min="16128" max="16128" width="46.28515625" style="170" customWidth="1"/>
    <col min="16129" max="16129" width="13.7109375" style="170" customWidth="1"/>
    <col min="16130" max="16130" width="9.140625" style="170"/>
    <col min="16131" max="16131" width="14.140625" style="170" customWidth="1"/>
    <col min="16132" max="16132" width="15.85546875" style="170" customWidth="1"/>
    <col min="16133" max="16133" width="1.5703125" style="170" customWidth="1"/>
    <col min="16134" max="16384" width="9.140625" style="170"/>
  </cols>
  <sheetData>
    <row r="1" spans="1:14" ht="40.5" customHeight="1" thickBot="1" x14ac:dyDescent="0.25">
      <c r="A1" s="384" t="s">
        <v>153</v>
      </c>
      <c r="B1" s="385"/>
      <c r="C1" s="385"/>
      <c r="D1" s="385"/>
      <c r="E1" s="385"/>
      <c r="F1" s="385"/>
      <c r="G1" s="386"/>
      <c r="H1" s="171"/>
    </row>
    <row r="2" spans="1:14" x14ac:dyDescent="0.2">
      <c r="A2" s="172"/>
      <c r="B2" s="387"/>
      <c r="C2" s="387"/>
      <c r="D2" s="387"/>
      <c r="E2" s="387"/>
      <c r="F2" s="387"/>
      <c r="G2" s="388"/>
      <c r="H2" s="173"/>
    </row>
    <row r="3" spans="1:14" s="155" customFormat="1" ht="24" x14ac:dyDescent="0.2">
      <c r="A3" s="174">
        <v>1</v>
      </c>
      <c r="B3" s="175" t="s">
        <v>145</v>
      </c>
      <c r="C3" s="175" t="s">
        <v>146</v>
      </c>
      <c r="D3" s="176"/>
      <c r="E3" s="177"/>
      <c r="F3" s="178" t="s">
        <v>144</v>
      </c>
      <c r="G3" s="237" t="s">
        <v>163</v>
      </c>
      <c r="H3" s="173"/>
      <c r="M3" s="173"/>
    </row>
    <row r="4" spans="1:14" s="155" customFormat="1" x14ac:dyDescent="0.2">
      <c r="A4" s="179"/>
      <c r="B4" s="180" t="s">
        <v>105</v>
      </c>
      <c r="C4" s="389" t="s">
        <v>106</v>
      </c>
      <c r="D4" s="390"/>
      <c r="E4" s="391"/>
      <c r="F4" s="181"/>
      <c r="G4" s="226"/>
      <c r="I4" s="183"/>
      <c r="J4" s="183"/>
      <c r="K4" s="183"/>
      <c r="L4" s="183"/>
      <c r="M4" s="184"/>
      <c r="N4" s="183"/>
    </row>
    <row r="5" spans="1:14" x14ac:dyDescent="0.2">
      <c r="A5" s="185"/>
      <c r="B5" s="186" t="s">
        <v>107</v>
      </c>
      <c r="C5" s="378" t="s">
        <v>108</v>
      </c>
      <c r="D5" s="379"/>
      <c r="E5" s="380"/>
      <c r="F5" s="187"/>
      <c r="G5" s="227"/>
      <c r="H5" s="155"/>
      <c r="M5" s="188"/>
    </row>
    <row r="6" spans="1:14" x14ac:dyDescent="0.2">
      <c r="A6" s="185"/>
      <c r="B6" s="186" t="s">
        <v>109</v>
      </c>
      <c r="C6" s="378" t="s">
        <v>110</v>
      </c>
      <c r="D6" s="379"/>
      <c r="E6" s="380"/>
      <c r="F6" s="187"/>
      <c r="G6" s="227"/>
      <c r="H6" s="155"/>
      <c r="M6" s="188"/>
    </row>
    <row r="7" spans="1:14" x14ac:dyDescent="0.2">
      <c r="A7" s="185"/>
      <c r="B7" s="186" t="s">
        <v>111</v>
      </c>
      <c r="C7" s="378" t="s">
        <v>112</v>
      </c>
      <c r="D7" s="379"/>
      <c r="E7" s="380"/>
      <c r="F7" s="187"/>
      <c r="G7" s="227"/>
      <c r="H7" s="155"/>
    </row>
    <row r="8" spans="1:14" x14ac:dyDescent="0.2">
      <c r="A8" s="185"/>
      <c r="B8" s="186" t="s">
        <v>113</v>
      </c>
      <c r="C8" s="378" t="s">
        <v>114</v>
      </c>
      <c r="D8" s="379"/>
      <c r="E8" s="380"/>
      <c r="F8" s="187"/>
      <c r="G8" s="227"/>
      <c r="H8" s="155"/>
    </row>
    <row r="9" spans="1:14" x14ac:dyDescent="0.2">
      <c r="A9" s="185"/>
      <c r="B9" s="186" t="s">
        <v>115</v>
      </c>
      <c r="C9" s="378" t="s">
        <v>116</v>
      </c>
      <c r="D9" s="379"/>
      <c r="E9" s="380"/>
      <c r="F9" s="187"/>
      <c r="G9" s="227"/>
      <c r="H9" s="155"/>
    </row>
    <row r="10" spans="1:14" x14ac:dyDescent="0.2">
      <c r="A10" s="185"/>
      <c r="B10" s="186" t="s">
        <v>117</v>
      </c>
      <c r="C10" s="378" t="s">
        <v>118</v>
      </c>
      <c r="D10" s="379"/>
      <c r="E10" s="380"/>
      <c r="F10" s="187"/>
      <c r="G10" s="227"/>
      <c r="H10" s="155"/>
    </row>
    <row r="11" spans="1:14" x14ac:dyDescent="0.2">
      <c r="A11" s="185"/>
      <c r="B11" s="186" t="s">
        <v>119</v>
      </c>
      <c r="C11" s="378" t="s">
        <v>120</v>
      </c>
      <c r="D11" s="379"/>
      <c r="E11" s="380"/>
      <c r="F11" s="187"/>
      <c r="G11" s="227"/>
      <c r="H11" s="155"/>
    </row>
    <row r="12" spans="1:14" x14ac:dyDescent="0.2">
      <c r="A12" s="185"/>
      <c r="B12" s="186" t="s">
        <v>121</v>
      </c>
      <c r="C12" s="378" t="s">
        <v>122</v>
      </c>
      <c r="D12" s="379"/>
      <c r="E12" s="380"/>
      <c r="F12" s="187"/>
      <c r="G12" s="227"/>
      <c r="H12" s="155"/>
    </row>
    <row r="13" spans="1:14" x14ac:dyDescent="0.2">
      <c r="A13" s="185"/>
      <c r="B13" s="186" t="s">
        <v>123</v>
      </c>
      <c r="C13" s="378" t="s">
        <v>124</v>
      </c>
      <c r="D13" s="379"/>
      <c r="E13" s="380"/>
      <c r="F13" s="187"/>
      <c r="G13" s="227"/>
      <c r="H13" s="155"/>
    </row>
    <row r="14" spans="1:14" x14ac:dyDescent="0.2">
      <c r="A14" s="185"/>
      <c r="B14" s="186" t="s">
        <v>125</v>
      </c>
      <c r="C14" s="378" t="s">
        <v>126</v>
      </c>
      <c r="D14" s="379"/>
      <c r="E14" s="380"/>
      <c r="F14" s="187"/>
      <c r="G14" s="227"/>
      <c r="H14" s="155"/>
    </row>
    <row r="15" spans="1:14" x14ac:dyDescent="0.2">
      <c r="A15" s="185"/>
      <c r="B15" s="186" t="s">
        <v>127</v>
      </c>
      <c r="C15" s="378" t="s">
        <v>128</v>
      </c>
      <c r="D15" s="379"/>
      <c r="E15" s="380"/>
      <c r="F15" s="187"/>
      <c r="G15" s="227"/>
      <c r="H15" s="155"/>
    </row>
    <row r="16" spans="1:14" x14ac:dyDescent="0.2">
      <c r="A16" s="185"/>
      <c r="B16" s="186" t="s">
        <v>129</v>
      </c>
      <c r="C16" s="378" t="s">
        <v>130</v>
      </c>
      <c r="D16" s="379"/>
      <c r="E16" s="380"/>
      <c r="F16" s="187"/>
      <c r="G16" s="227"/>
      <c r="H16" s="155"/>
    </row>
    <row r="17" spans="1:10" x14ac:dyDescent="0.2">
      <c r="A17" s="185"/>
      <c r="B17" s="186" t="s">
        <v>131</v>
      </c>
      <c r="C17" s="378" t="s">
        <v>132</v>
      </c>
      <c r="D17" s="379"/>
      <c r="E17" s="380"/>
      <c r="F17" s="187"/>
      <c r="G17" s="227"/>
      <c r="H17" s="155"/>
    </row>
    <row r="18" spans="1:10" x14ac:dyDescent="0.2">
      <c r="A18" s="185"/>
      <c r="B18" s="186" t="s">
        <v>133</v>
      </c>
      <c r="C18" s="378" t="s">
        <v>134</v>
      </c>
      <c r="D18" s="379"/>
      <c r="E18" s="380"/>
      <c r="F18" s="187"/>
      <c r="G18" s="227"/>
      <c r="H18" s="155"/>
    </row>
    <row r="19" spans="1:10" x14ac:dyDescent="0.2">
      <c r="A19" s="185"/>
      <c r="B19" s="186" t="s">
        <v>135</v>
      </c>
      <c r="C19" s="378" t="s">
        <v>136</v>
      </c>
      <c r="D19" s="379"/>
      <c r="E19" s="380"/>
      <c r="F19" s="187"/>
      <c r="G19" s="227"/>
      <c r="H19" s="155"/>
    </row>
    <row r="20" spans="1:10" x14ac:dyDescent="0.2">
      <c r="A20" s="185"/>
      <c r="B20" s="186" t="s">
        <v>135</v>
      </c>
      <c r="C20" s="378" t="s">
        <v>156</v>
      </c>
      <c r="D20" s="379"/>
      <c r="E20" s="380"/>
      <c r="F20" s="187"/>
      <c r="G20" s="227"/>
      <c r="H20" s="155"/>
    </row>
    <row r="21" spans="1:10" x14ac:dyDescent="0.2">
      <c r="A21" s="185"/>
      <c r="B21" s="186" t="s">
        <v>135</v>
      </c>
      <c r="C21" s="381" t="s">
        <v>137</v>
      </c>
      <c r="D21" s="382"/>
      <c r="E21" s="383"/>
      <c r="F21" s="189"/>
      <c r="G21" s="228"/>
    </row>
    <row r="22" spans="1:10" s="155" customFormat="1" x14ac:dyDescent="0.2">
      <c r="A22" s="179"/>
      <c r="B22" s="190" t="s">
        <v>138</v>
      </c>
      <c r="C22" s="191"/>
      <c r="D22" s="191"/>
      <c r="E22" s="192"/>
      <c r="F22" s="281">
        <f>SUM(F4:F21)</f>
        <v>0</v>
      </c>
      <c r="G22" s="193">
        <f>SUM(G4:G21)</f>
        <v>0</v>
      </c>
    </row>
    <row r="23" spans="1:10" s="155" customFormat="1" x14ac:dyDescent="0.2">
      <c r="A23" s="179"/>
      <c r="B23" s="194" t="s">
        <v>139</v>
      </c>
      <c r="C23" s="195"/>
      <c r="D23" s="195"/>
      <c r="E23" s="196">
        <v>0.13500000000000001</v>
      </c>
      <c r="F23" s="197">
        <f>E23*F22</f>
        <v>0</v>
      </c>
      <c r="G23" s="182">
        <f>G22*E23</f>
        <v>0</v>
      </c>
    </row>
    <row r="24" spans="1:10" s="155" customFormat="1" x14ac:dyDescent="0.2">
      <c r="A24" s="179"/>
      <c r="B24" s="218" t="s">
        <v>155</v>
      </c>
      <c r="C24" s="203"/>
      <c r="D24" s="203"/>
      <c r="E24" s="203"/>
      <c r="F24" s="234">
        <f>SUM(F22:F23)</f>
        <v>0</v>
      </c>
      <c r="G24" s="193">
        <f>SUM(G22:G23)</f>
        <v>0</v>
      </c>
    </row>
    <row r="25" spans="1:10" s="155" customFormat="1" ht="3.75" customHeight="1" x14ac:dyDescent="0.2">
      <c r="A25" s="179"/>
      <c r="B25" s="200"/>
      <c r="C25" s="200"/>
      <c r="D25" s="200"/>
      <c r="E25" s="200"/>
      <c r="F25" s="201"/>
      <c r="G25" s="229"/>
    </row>
    <row r="26" spans="1:10" s="155" customFormat="1" x14ac:dyDescent="0.2">
      <c r="A26" s="230"/>
      <c r="B26" s="175" t="s">
        <v>62</v>
      </c>
      <c r="C26" s="203"/>
      <c r="D26" s="203"/>
      <c r="E26" s="203"/>
      <c r="F26" s="244"/>
      <c r="G26" s="245"/>
    </row>
    <row r="27" spans="1:10" s="155" customFormat="1" x14ac:dyDescent="0.2">
      <c r="A27" s="206"/>
      <c r="B27" s="218" t="s">
        <v>147</v>
      </c>
      <c r="C27" s="203"/>
      <c r="D27" s="203"/>
      <c r="E27" s="203"/>
      <c r="F27" s="246"/>
      <c r="G27" s="247">
        <f>G24</f>
        <v>0</v>
      </c>
    </row>
    <row r="28" spans="1:10" s="155" customFormat="1" x14ac:dyDescent="0.2">
      <c r="A28" s="206"/>
      <c r="B28" s="194" t="s">
        <v>154</v>
      </c>
      <c r="C28" s="203"/>
      <c r="D28" s="203"/>
      <c r="E28" s="203"/>
      <c r="F28" s="279" t="e">
        <f>'Minor TC Blank'!D34/'Minor TC Blank'!C34</f>
        <v>#DIV/0!</v>
      </c>
      <c r="G28" s="242" t="e">
        <f>G27*F28</f>
        <v>#DIV/0!</v>
      </c>
    </row>
    <row r="29" spans="1:10" s="155" customFormat="1" ht="12.75" thickBot="1" x14ac:dyDescent="0.25">
      <c r="A29" s="220"/>
      <c r="B29" s="198" t="s">
        <v>161</v>
      </c>
      <c r="C29" s="199"/>
      <c r="D29" s="199"/>
      <c r="E29" s="199"/>
      <c r="F29" s="248"/>
      <c r="G29" s="243" t="e">
        <f>SUM(G27:G28)</f>
        <v>#DIV/0!</v>
      </c>
    </row>
    <row r="30" spans="1:10" s="155" customFormat="1" ht="5.25" customHeight="1" thickBot="1" x14ac:dyDescent="0.25">
      <c r="A30" s="231"/>
      <c r="B30" s="200"/>
      <c r="C30" s="200"/>
      <c r="D30" s="200"/>
      <c r="E30" s="200"/>
      <c r="F30" s="249"/>
      <c r="G30" s="250"/>
    </row>
    <row r="31" spans="1:10" s="155" customFormat="1" x14ac:dyDescent="0.2">
      <c r="A31" s="232">
        <v>2</v>
      </c>
      <c r="B31" s="233" t="s">
        <v>159</v>
      </c>
      <c r="C31" s="217"/>
      <c r="D31" s="217"/>
      <c r="E31" s="217"/>
      <c r="F31" s="251"/>
      <c r="G31" s="252"/>
    </row>
    <row r="32" spans="1:10" s="155" customFormat="1" x14ac:dyDescent="0.2">
      <c r="A32" s="204"/>
      <c r="B32" s="207" t="s">
        <v>168</v>
      </c>
      <c r="C32" s="195"/>
      <c r="D32" s="195"/>
      <c r="E32" s="195"/>
      <c r="F32" s="253">
        <v>0.08</v>
      </c>
      <c r="G32" s="242">
        <f>G24*F32</f>
        <v>0</v>
      </c>
      <c r="J32" s="202"/>
    </row>
    <row r="33" spans="1:10" s="155" customFormat="1" x14ac:dyDescent="0.2">
      <c r="A33" s="204"/>
      <c r="B33" s="218" t="s">
        <v>160</v>
      </c>
      <c r="C33" s="203"/>
      <c r="D33" s="203"/>
      <c r="E33" s="203"/>
      <c r="F33" s="280" t="e">
        <f>'Minor TC Blank'!D35/'Minor TC Blank'!C35</f>
        <v>#DIV/0!</v>
      </c>
      <c r="G33" s="242" t="e">
        <f>G32*F33</f>
        <v>#DIV/0!</v>
      </c>
      <c r="J33" s="202"/>
    </row>
    <row r="34" spans="1:10" s="155" customFormat="1" ht="12.75" thickBot="1" x14ac:dyDescent="0.25">
      <c r="A34" s="238"/>
      <c r="B34" s="198" t="s">
        <v>165</v>
      </c>
      <c r="C34" s="199"/>
      <c r="D34" s="199"/>
      <c r="E34" s="199"/>
      <c r="F34" s="248"/>
      <c r="G34" s="243" t="e">
        <f>SUM(G32:G33)</f>
        <v>#DIV/0!</v>
      </c>
      <c r="J34" s="202"/>
    </row>
    <row r="35" spans="1:10" s="155" customFormat="1" ht="5.25" customHeight="1" thickBot="1" x14ac:dyDescent="0.25">
      <c r="A35" s="204"/>
      <c r="B35" s="192"/>
      <c r="C35" s="192"/>
      <c r="D35" s="192"/>
      <c r="E35" s="192"/>
      <c r="F35" s="254"/>
      <c r="G35" s="250"/>
      <c r="J35" s="202"/>
    </row>
    <row r="36" spans="1:10" s="155" customFormat="1" x14ac:dyDescent="0.2">
      <c r="A36" s="239">
        <v>3</v>
      </c>
      <c r="B36" s="240" t="s">
        <v>142</v>
      </c>
      <c r="C36" s="217"/>
      <c r="D36" s="217"/>
      <c r="E36" s="217"/>
      <c r="F36" s="251"/>
      <c r="G36" s="252"/>
    </row>
    <row r="37" spans="1:10" s="155" customFormat="1" x14ac:dyDescent="0.2">
      <c r="A37" s="206"/>
      <c r="B37" s="205" t="s">
        <v>150</v>
      </c>
      <c r="C37" s="195"/>
      <c r="D37" s="195"/>
      <c r="E37" s="195"/>
      <c r="F37" s="253">
        <v>7.4999999999999997E-2</v>
      </c>
      <c r="G37" s="242">
        <f>G24*F37</f>
        <v>0</v>
      </c>
    </row>
    <row r="38" spans="1:10" s="155" customFormat="1" x14ac:dyDescent="0.2">
      <c r="A38" s="206"/>
      <c r="B38" s="218" t="s">
        <v>162</v>
      </c>
      <c r="C38" s="203"/>
      <c r="D38" s="203"/>
      <c r="E38" s="203"/>
      <c r="F38" s="280" t="e">
        <f>'Minor TC Blank'!D36/'Minor TC Blank'!C36</f>
        <v>#DIV/0!</v>
      </c>
      <c r="G38" s="242" t="e">
        <f>G37*F38</f>
        <v>#DIV/0!</v>
      </c>
    </row>
    <row r="39" spans="1:10" s="155" customFormat="1" ht="12.75" thickBot="1" x14ac:dyDescent="0.25">
      <c r="A39" s="220"/>
      <c r="B39" s="198" t="s">
        <v>166</v>
      </c>
      <c r="C39" s="199"/>
      <c r="D39" s="199"/>
      <c r="E39" s="199"/>
      <c r="F39" s="248"/>
      <c r="G39" s="243" t="e">
        <f>SUM(G37:G38)</f>
        <v>#DIV/0!</v>
      </c>
    </row>
    <row r="40" spans="1:10" s="155" customFormat="1" ht="5.25" customHeight="1" thickBot="1" x14ac:dyDescent="0.25">
      <c r="A40" s="208"/>
      <c r="B40" s="241"/>
      <c r="C40" s="200"/>
      <c r="D40" s="200"/>
      <c r="E40" s="200"/>
      <c r="F40" s="255"/>
      <c r="G40" s="256"/>
    </row>
    <row r="41" spans="1:10" s="155" customFormat="1" x14ac:dyDescent="0.2">
      <c r="A41" s="232">
        <v>4</v>
      </c>
      <c r="B41" s="233" t="s">
        <v>143</v>
      </c>
      <c r="C41" s="217"/>
      <c r="D41" s="217"/>
      <c r="E41" s="217"/>
      <c r="F41" s="251"/>
      <c r="G41" s="252"/>
    </row>
    <row r="42" spans="1:10" s="155" customFormat="1" x14ac:dyDescent="0.2">
      <c r="A42" s="206"/>
      <c r="B42" s="207" t="s">
        <v>150</v>
      </c>
      <c r="C42" s="208"/>
      <c r="D42" s="195"/>
      <c r="E42" s="195"/>
      <c r="F42" s="253">
        <v>0.05</v>
      </c>
      <c r="G42" s="242">
        <f>G24*F42</f>
        <v>0</v>
      </c>
    </row>
    <row r="43" spans="1:10" s="155" customFormat="1" x14ac:dyDescent="0.2">
      <c r="A43" s="206"/>
      <c r="B43" s="218" t="s">
        <v>164</v>
      </c>
      <c r="C43" s="203"/>
      <c r="D43" s="203"/>
      <c r="E43" s="203"/>
      <c r="F43" s="280" t="e">
        <f>'Minor TC Blank'!D37/'Minor TC Blank'!C37</f>
        <v>#DIV/0!</v>
      </c>
      <c r="G43" s="242" t="e">
        <f>G42*F43</f>
        <v>#DIV/0!</v>
      </c>
    </row>
    <row r="44" spans="1:10" s="155" customFormat="1" ht="12.75" thickBot="1" x14ac:dyDescent="0.25">
      <c r="A44" s="220"/>
      <c r="B44" s="198" t="s">
        <v>167</v>
      </c>
      <c r="C44" s="199"/>
      <c r="D44" s="199"/>
      <c r="E44" s="199"/>
      <c r="F44" s="248"/>
      <c r="G44" s="243" t="e">
        <f>SUM(G42:G43)</f>
        <v>#DIV/0!</v>
      </c>
    </row>
    <row r="45" spans="1:10" s="155" customFormat="1" ht="5.25" customHeight="1" thickBot="1" x14ac:dyDescent="0.25">
      <c r="A45" s="200"/>
      <c r="B45" s="241"/>
      <c r="C45" s="200"/>
      <c r="D45" s="200"/>
      <c r="E45" s="200"/>
      <c r="F45" s="255"/>
      <c r="G45" s="256"/>
    </row>
    <row r="46" spans="1:10" s="155" customFormat="1" ht="12.75" x14ac:dyDescent="0.2">
      <c r="A46" s="232">
        <v>5</v>
      </c>
      <c r="B46" s="375" t="s">
        <v>174</v>
      </c>
      <c r="C46" s="376"/>
      <c r="D46" s="377"/>
      <c r="E46" s="217"/>
      <c r="F46" s="251"/>
      <c r="G46" s="252"/>
    </row>
    <row r="47" spans="1:10" s="155" customFormat="1" x14ac:dyDescent="0.2">
      <c r="A47" s="206"/>
      <c r="B47" s="209" t="s">
        <v>150</v>
      </c>
      <c r="C47" s="203"/>
      <c r="D47" s="203"/>
      <c r="E47" s="203"/>
      <c r="F47" s="253">
        <v>7.4999999999999997E-2</v>
      </c>
      <c r="G47" s="242">
        <f>G24*F47</f>
        <v>0</v>
      </c>
    </row>
    <row r="48" spans="1:10" s="155" customFormat="1" x14ac:dyDescent="0.2">
      <c r="A48" s="206"/>
      <c r="B48" s="218" t="s">
        <v>164</v>
      </c>
      <c r="C48" s="195"/>
      <c r="D48" s="195"/>
      <c r="E48" s="195"/>
      <c r="F48" s="280" t="e">
        <f>'Minor TC Blank'!D38/'Minor TC Blank'!C38</f>
        <v>#DIV/0!</v>
      </c>
      <c r="G48" s="242" t="e">
        <f>G47*F48</f>
        <v>#DIV/0!</v>
      </c>
    </row>
    <row r="49" spans="1:13" s="155" customFormat="1" ht="12.75" thickBot="1" x14ac:dyDescent="0.25">
      <c r="A49" s="220"/>
      <c r="B49" s="198" t="s">
        <v>175</v>
      </c>
      <c r="C49" s="265"/>
      <c r="D49" s="265"/>
      <c r="E49" s="265"/>
      <c r="F49" s="248"/>
      <c r="G49" s="243" t="e">
        <f>SUM(G47:G48)</f>
        <v>#DIV/0!</v>
      </c>
    </row>
    <row r="50" spans="1:13" s="155" customFormat="1" ht="5.25" customHeight="1" thickBot="1" x14ac:dyDescent="0.25">
      <c r="A50" s="214"/>
      <c r="B50" s="266"/>
      <c r="C50" s="214"/>
      <c r="D50" s="267"/>
      <c r="E50" s="267"/>
      <c r="F50" s="268"/>
      <c r="G50" s="269"/>
    </row>
    <row r="51" spans="1:13" s="155" customFormat="1" x14ac:dyDescent="0.2">
      <c r="A51" s="239">
        <v>6</v>
      </c>
      <c r="B51" s="233" t="s">
        <v>140</v>
      </c>
      <c r="C51" s="217"/>
      <c r="D51" s="270"/>
      <c r="E51" s="270"/>
      <c r="F51" s="251"/>
      <c r="G51" s="271"/>
      <c r="H51" s="210"/>
      <c r="I51" s="210"/>
      <c r="J51" s="210"/>
      <c r="K51" s="210"/>
      <c r="L51" s="210"/>
      <c r="M51" s="210"/>
    </row>
    <row r="52" spans="1:13" s="155" customFormat="1" x14ac:dyDescent="0.2">
      <c r="A52" s="211"/>
      <c r="B52" s="209" t="s">
        <v>169</v>
      </c>
      <c r="C52" s="203"/>
      <c r="D52" s="195"/>
      <c r="E52" s="195"/>
      <c r="F52" s="253">
        <v>7.4999999999999997E-2</v>
      </c>
      <c r="G52" s="242">
        <f>G24*F52</f>
        <v>0</v>
      </c>
    </row>
    <row r="53" spans="1:13" s="155" customFormat="1" x14ac:dyDescent="0.2">
      <c r="A53" s="206"/>
      <c r="B53" s="218" t="s">
        <v>171</v>
      </c>
      <c r="C53" s="203"/>
      <c r="D53" s="195"/>
      <c r="E53" s="195"/>
      <c r="F53" s="280" t="e">
        <f>'Minor TC Blank'!D39/'Minor TC Blank'!C39</f>
        <v>#DIV/0!</v>
      </c>
      <c r="G53" s="242" t="e">
        <f>G52*F53</f>
        <v>#DIV/0!</v>
      </c>
    </row>
    <row r="54" spans="1:13" s="155" customFormat="1" ht="12.75" thickBot="1" x14ac:dyDescent="0.25">
      <c r="A54" s="220"/>
      <c r="B54" s="198" t="s">
        <v>172</v>
      </c>
      <c r="C54" s="265"/>
      <c r="D54" s="265"/>
      <c r="E54" s="265"/>
      <c r="F54" s="248"/>
      <c r="G54" s="243" t="e">
        <f>SUM(G52:G53)</f>
        <v>#DIV/0!</v>
      </c>
    </row>
    <row r="55" spans="1:13" s="155" customFormat="1" ht="5.25" customHeight="1" thickBot="1" x14ac:dyDescent="0.25">
      <c r="A55" s="267"/>
      <c r="B55" s="272"/>
      <c r="C55" s="267"/>
      <c r="D55" s="267"/>
      <c r="E55" s="267"/>
      <c r="F55" s="268"/>
      <c r="G55" s="269"/>
    </row>
    <row r="56" spans="1:13" s="155" customFormat="1" x14ac:dyDescent="0.2">
      <c r="A56" s="232">
        <v>7</v>
      </c>
      <c r="B56" s="233" t="s">
        <v>141</v>
      </c>
      <c r="C56" s="217"/>
      <c r="D56" s="217"/>
      <c r="E56" s="217"/>
      <c r="F56" s="251"/>
      <c r="G56" s="252"/>
    </row>
    <row r="57" spans="1:13" s="155" customFormat="1" x14ac:dyDescent="0.2">
      <c r="A57" s="277"/>
      <c r="B57" s="209" t="s">
        <v>150</v>
      </c>
      <c r="C57" s="203"/>
      <c r="D57" s="203"/>
      <c r="E57" s="203"/>
      <c r="F57" s="253">
        <v>0.08</v>
      </c>
      <c r="G57" s="242">
        <f>G24*F57</f>
        <v>0</v>
      </c>
    </row>
    <row r="58" spans="1:13" s="155" customFormat="1" x14ac:dyDescent="0.2">
      <c r="A58" s="211"/>
      <c r="B58" s="218" t="s">
        <v>170</v>
      </c>
      <c r="C58" s="203"/>
      <c r="D58" s="203"/>
      <c r="E58" s="203"/>
      <c r="F58" s="280" t="e">
        <f>'Minor TC Blank'!D40/'Minor TC Blank'!C40</f>
        <v>#DIV/0!</v>
      </c>
      <c r="G58" s="242" t="e">
        <f>G57*F58</f>
        <v>#DIV/0!</v>
      </c>
    </row>
    <row r="59" spans="1:13" s="155" customFormat="1" ht="12.75" thickBot="1" x14ac:dyDescent="0.25">
      <c r="A59" s="278"/>
      <c r="B59" s="198" t="s">
        <v>173</v>
      </c>
      <c r="C59" s="199"/>
      <c r="D59" s="199"/>
      <c r="E59" s="199"/>
      <c r="F59" s="248"/>
      <c r="G59" s="243" t="e">
        <f>SUM(G57:G58)</f>
        <v>#DIV/0!</v>
      </c>
    </row>
    <row r="60" spans="1:13" s="155" customFormat="1" ht="5.25" customHeight="1" thickBot="1" x14ac:dyDescent="0.25">
      <c r="A60" s="273"/>
      <c r="B60" s="274"/>
      <c r="C60" s="273"/>
      <c r="D60" s="273"/>
      <c r="E60" s="273"/>
      <c r="F60" s="275"/>
      <c r="G60" s="276"/>
    </row>
    <row r="61" spans="1:13" s="155" customFormat="1" ht="12.75" thickBot="1" x14ac:dyDescent="0.25">
      <c r="A61" s="212" t="s">
        <v>152</v>
      </c>
      <c r="B61" s="213"/>
      <c r="C61" s="213"/>
      <c r="D61" s="213"/>
      <c r="E61" s="213"/>
      <c r="F61" s="257"/>
      <c r="G61" s="258" t="e">
        <f>G29+G54+G59+G39+G44+G34+G49</f>
        <v>#DIV/0!</v>
      </c>
    </row>
    <row r="62" spans="1:13" s="155" customFormat="1" ht="5.25" customHeight="1" thickBot="1" x14ac:dyDescent="0.25">
      <c r="A62" s="214"/>
      <c r="B62" s="214"/>
      <c r="C62" s="214"/>
      <c r="D62" s="214"/>
      <c r="E62" s="214"/>
      <c r="F62" s="259"/>
      <c r="G62" s="260"/>
    </row>
    <row r="63" spans="1:13" s="155" customFormat="1" x14ac:dyDescent="0.2">
      <c r="A63" s="215" t="s">
        <v>98</v>
      </c>
      <c r="B63" s="216"/>
      <c r="C63" s="217"/>
      <c r="D63" s="217"/>
      <c r="E63" s="217"/>
      <c r="F63" s="261"/>
      <c r="G63" s="252"/>
    </row>
    <row r="64" spans="1:13" s="155" customFormat="1" x14ac:dyDescent="0.2">
      <c r="A64" s="219" t="s">
        <v>148</v>
      </c>
      <c r="B64" s="218"/>
      <c r="C64" s="203"/>
      <c r="D64" s="203"/>
      <c r="E64" s="203"/>
      <c r="F64" s="246"/>
      <c r="G64" s="247" t="e">
        <f>G61</f>
        <v>#DIV/0!</v>
      </c>
    </row>
    <row r="65" spans="1:7" s="155" customFormat="1" ht="12.75" thickBot="1" x14ac:dyDescent="0.25">
      <c r="A65" s="220" t="s">
        <v>149</v>
      </c>
      <c r="B65" s="221"/>
      <c r="C65" s="199"/>
      <c r="D65" s="199"/>
      <c r="E65" s="199"/>
      <c r="F65" s="262">
        <v>0.05</v>
      </c>
      <c r="G65" s="282" t="e">
        <f>G64*F65</f>
        <v>#DIV/0!</v>
      </c>
    </row>
    <row r="66" spans="1:7" s="155" customFormat="1" ht="12.75" thickBot="1" x14ac:dyDescent="0.25">
      <c r="A66" s="212" t="s">
        <v>151</v>
      </c>
      <c r="B66" s="222"/>
      <c r="C66" s="223"/>
      <c r="D66" s="223"/>
      <c r="E66" s="223"/>
      <c r="F66" s="263"/>
      <c r="G66" s="264" t="e">
        <f>SUM(G64:G65)</f>
        <v>#DIV/0!</v>
      </c>
    </row>
    <row r="67" spans="1:7" s="155" customFormat="1" x14ac:dyDescent="0.2">
      <c r="A67" s="224"/>
      <c r="B67" s="214"/>
      <c r="C67" s="214"/>
      <c r="D67" s="214"/>
      <c r="E67" s="214"/>
      <c r="F67" s="214"/>
      <c r="G67" s="214"/>
    </row>
    <row r="68" spans="1:7" x14ac:dyDescent="0.2">
      <c r="A68" s="225"/>
      <c r="B68" s="225"/>
      <c r="C68" s="225"/>
      <c r="D68" s="225"/>
      <c r="E68" s="225"/>
      <c r="F68" s="225"/>
      <c r="G68" s="225"/>
    </row>
    <row r="69" spans="1:7" x14ac:dyDescent="0.2">
      <c r="A69" s="225"/>
      <c r="B69" s="225"/>
      <c r="C69" s="225"/>
      <c r="D69" s="225"/>
      <c r="E69" s="225"/>
      <c r="F69" s="225"/>
      <c r="G69" s="225"/>
    </row>
  </sheetData>
  <mergeCells count="21">
    <mergeCell ref="A1:G1"/>
    <mergeCell ref="C14:E14"/>
    <mergeCell ref="B2:G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B46:D46"/>
    <mergeCell ref="C15:E15"/>
    <mergeCell ref="C16:E16"/>
    <mergeCell ref="C17:E17"/>
    <mergeCell ref="C18:E18"/>
    <mergeCell ref="C19:E19"/>
    <mergeCell ref="C20:E20"/>
    <mergeCell ref="C21:E2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F23:G23 G30 G62:G63 G56:G57 G32 G36:G37 G41:G42 G46:G47 G51:G52" unlockedFormula="1"/>
    <ignoredError sqref="F28:G28 F38:G38 F43:G43 F58:G58 F53:G53 F48:G48 F33:G33" evalError="1" unlockedFormula="1"/>
    <ignoredError sqref="G29 G39 G44 F49:G49 F54:G54 F59:G59 G3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A4451EED5B8E43A82435CF35DF19A2" ma:contentTypeVersion="5" ma:contentTypeDescription="Create a new document." ma:contentTypeScope="" ma:versionID="3a799913d1dab10f55e91f7b98e8d37c">
  <xsd:schema xmlns:xsd="http://www.w3.org/2001/XMLSchema" xmlns:xs="http://www.w3.org/2001/XMLSchema" xmlns:p="http://schemas.microsoft.com/office/2006/metadata/properties" xmlns:ns2="77d37e68-43bf-4889-8158-1da121d5e94a" xmlns:ns3="b8c8c8e1-9db6-436d-8480-8a1b165299cd" targetNamespace="http://schemas.microsoft.com/office/2006/metadata/properties" ma:root="true" ma:fieldsID="9964a373bba9427aacf584bdb75a36a2" ns2:_="" ns3:_="">
    <xsd:import namespace="77d37e68-43bf-4889-8158-1da121d5e94a"/>
    <xsd:import namespace="b8c8c8e1-9db6-436d-8480-8a1b165299cd"/>
    <xsd:element name="properties">
      <xsd:complexType>
        <xsd:sequence>
          <xsd:element name="documentManagement">
            <xsd:complexType>
              <xsd:all>
                <xsd:element ref="ns2:Register_x0020_Centrally" minOccurs="0"/>
                <xsd:element ref="ns2:Hierarchy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37e68-43bf-4889-8158-1da121d5e94a" elementFormDefault="qualified">
    <xsd:import namespace="http://schemas.microsoft.com/office/2006/documentManagement/types"/>
    <xsd:import namespace="http://schemas.microsoft.com/office/infopath/2007/PartnerControls"/>
    <xsd:element name="Register_x0020_Centrally" ma:index="8" nillable="true" ma:displayName="Register Centrally" ma:default="0" ma:internalName="Register_x0020_Centrally">
      <xsd:simpleType>
        <xsd:restriction base="dms:Boolean"/>
      </xsd:simpleType>
    </xsd:element>
    <xsd:element name="Hierarchy" ma:index="9" nillable="true" ma:displayName="Hierarchy" ma:format="Dropdown" ma:internalName="Hierarchy">
      <xsd:simpleType>
        <xsd:restriction base="dms:Choice">
          <xsd:enumeration value="Government Policy"/>
          <xsd:enumeration value="TII Statement of Strategy"/>
          <xsd:enumeration value="TII Policy"/>
          <xsd:enumeration value="TII Standards"/>
          <xsd:enumeration value="TII Publications and Guidelines"/>
          <xsd:enumeration value="Protocol and Procedures"/>
          <xsd:enumeration value="Circulars"/>
          <xsd:enumeration value="Local Documentation"/>
        </xsd:restriction>
      </xsd:simpleType>
    </xsd:element>
    <xsd:element name="Type_x0020_of_x0020_Document" ma:index="10" nillable="true" ma:displayName="Type of Document" ma:format="Dropdown" ma:internalName="Type_x0020_of_x0020_Document">
      <xsd:simpleType>
        <xsd:restriction base="dms:Choice">
          <xsd:enumeration value="Form"/>
          <xsd:enumeration value="Template"/>
          <xsd:enumeration value="Guideline"/>
          <xsd:enumeration value="Letter"/>
          <xsd:enumeration value="Manual"/>
          <xsd:enumeration value="Policy"/>
          <xsd:enumeration value="Procedure"/>
          <xsd:enumeration value="Report"/>
          <xsd:enumeration value="Specific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8c8e1-9db6-436d-8480-8a1b165299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erarchy xmlns="77d37e68-43bf-4889-8158-1da121d5e94a">Local Documentation</Hierarchy>
    <Type_x0020_of_x0020_Document xmlns="77d37e68-43bf-4889-8158-1da121d5e94a">Report</Type_x0020_of_x0020_Document>
    <Register_x0020_Centrally xmlns="77d37e68-43bf-4889-8158-1da121d5e94a">false</Register_x0020_Centrall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78F371-39FE-47F0-90B4-6C639FC89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37e68-43bf-4889-8158-1da121d5e94a"/>
    <ds:schemaRef ds:uri="b8c8c8e1-9db6-436d-8480-8a1b16529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B5AEA-8D45-4404-B091-25E87740ADA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b8c8c8e1-9db6-436d-8480-8a1b165299cd"/>
    <ds:schemaRef ds:uri="http://schemas.microsoft.com/office/infopath/2007/PartnerControls"/>
    <ds:schemaRef ds:uri="77d37e68-43bf-4889-8158-1da121d5e9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0822B4-DF0A-406D-BCED-273E670E6E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FULL LIST</vt:lpstr>
      <vt:lpstr>Minor TC Blank</vt:lpstr>
      <vt:lpstr>Active Travel Cost Breakdown</vt:lpstr>
      <vt:lpstr>'Minor TC Blank'!Print_Area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Minors TSB Template 2018</dc:title>
  <dc:creator>Microsoft Corporation</dc:creator>
  <cp:lastModifiedBy>Stephen Wheatcroft</cp:lastModifiedBy>
  <cp:lastPrinted>2021-01-20T17:38:47Z</cp:lastPrinted>
  <dcterms:created xsi:type="dcterms:W3CDTF">1996-10-14T23:33:28Z</dcterms:created>
  <dcterms:modified xsi:type="dcterms:W3CDTF">2023-02-15T15:46:25Z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0x0101001CA4451EED5B8E43A82435CF35DF19A2</vt:lpwstr>
  </property>
  <property fmtid="{D5CDD505-2E9C-101B-9397-08002B2CF9AE}" pid="3" name="Order">
    <vt:r8>4900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